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0 - Pokyny pro zpracován..." sheetId="2" r:id="rId2"/>
    <sheet name="VRN - Vedlejší rozpočtové..." sheetId="3" r:id="rId3"/>
    <sheet name="ARS - Stavebně konstrukčn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'00 - Pokyny pro zpracován...'!$C$79:$K$100</definedName>
    <definedName name="_xlnm.Print_Area" localSheetId="1">'00 - Pokyny pro zpracován...'!$C$4:$J$39,'00 - Pokyny pro zpracován...'!$C$45:$J$61,'00 - Pokyny pro zpracován...'!$C$67:$K$100</definedName>
    <definedName name="_xlnm.Print_Titles" localSheetId="1">'00 - Pokyny pro zpracován...'!$79:$79</definedName>
    <definedName name="_xlnm._FilterDatabase" localSheetId="2" hidden="1">'VRN - Vedlejší rozpočtové...'!$C$82:$K$99</definedName>
    <definedName name="_xlnm.Print_Area" localSheetId="2">'VRN - Vedlejší rozpočtové...'!$C$4:$J$39,'VRN - Vedlejší rozpočtové...'!$C$45:$J$64,'VRN - Vedlejší rozpočtové...'!$C$70:$K$99</definedName>
    <definedName name="_xlnm.Print_Titles" localSheetId="2">'VRN - Vedlejší rozpočtové...'!$82:$82</definedName>
    <definedName name="_xlnm._FilterDatabase" localSheetId="3" hidden="1">'ARS - Stavebně konstrukčn...'!$C$89:$K$478</definedName>
    <definedName name="_xlnm.Print_Area" localSheetId="3">'ARS - Stavebně konstrukčn...'!$C$4:$J$39,'ARS - Stavebně konstrukčn...'!$C$45:$J$71,'ARS - Stavebně konstrukčn...'!$C$77:$K$478</definedName>
    <definedName name="_xlnm.Print_Titles" localSheetId="3">'ARS - Stavebně konstrukčn...'!$89:$89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476"/>
  <c r="BH476"/>
  <c r="BG476"/>
  <c r="BF476"/>
  <c r="T476"/>
  <c r="R476"/>
  <c r="P476"/>
  <c r="BI473"/>
  <c r="BH473"/>
  <c r="BG473"/>
  <c r="BF473"/>
  <c r="T473"/>
  <c r="R473"/>
  <c r="P473"/>
  <c r="BI466"/>
  <c r="BH466"/>
  <c r="BG466"/>
  <c r="BF466"/>
  <c r="T466"/>
  <c r="R466"/>
  <c r="P466"/>
  <c r="BI461"/>
  <c r="BH461"/>
  <c r="BG461"/>
  <c r="BF461"/>
  <c r="T461"/>
  <c r="T460"/>
  <c r="R461"/>
  <c r="R460"/>
  <c r="P461"/>
  <c r="P460"/>
  <c r="BI455"/>
  <c r="BH455"/>
  <c r="BG455"/>
  <c r="BF455"/>
  <c r="T455"/>
  <c r="R455"/>
  <c r="P455"/>
  <c r="BI450"/>
  <c r="BH450"/>
  <c r="BG450"/>
  <c r="BF450"/>
  <c r="T450"/>
  <c r="R450"/>
  <c r="P450"/>
  <c r="BI447"/>
  <c r="BH447"/>
  <c r="BG447"/>
  <c r="BF447"/>
  <c r="T447"/>
  <c r="R447"/>
  <c r="P447"/>
  <c r="BI443"/>
  <c r="BH443"/>
  <c r="BG443"/>
  <c r="BF443"/>
  <c r="T443"/>
  <c r="R443"/>
  <c r="P443"/>
  <c r="BI440"/>
  <c r="BH440"/>
  <c r="BG440"/>
  <c r="BF440"/>
  <c r="T440"/>
  <c r="R440"/>
  <c r="P440"/>
  <c r="BI431"/>
  <c r="BH431"/>
  <c r="BG431"/>
  <c r="BF431"/>
  <c r="T431"/>
  <c r="R431"/>
  <c r="P431"/>
  <c r="BI429"/>
  <c r="BH429"/>
  <c r="BG429"/>
  <c r="BF429"/>
  <c r="T429"/>
  <c r="R429"/>
  <c r="P429"/>
  <c r="BI427"/>
  <c r="BH427"/>
  <c r="BG427"/>
  <c r="BF427"/>
  <c r="T427"/>
  <c r="R427"/>
  <c r="P427"/>
  <c r="BI423"/>
  <c r="BH423"/>
  <c r="BG423"/>
  <c r="BF423"/>
  <c r="T423"/>
  <c r="R423"/>
  <c r="P423"/>
  <c r="BI419"/>
  <c r="BH419"/>
  <c r="BG419"/>
  <c r="BF419"/>
  <c r="T419"/>
  <c r="R419"/>
  <c r="P419"/>
  <c r="BI416"/>
  <c r="BH416"/>
  <c r="BG416"/>
  <c r="BF416"/>
  <c r="T416"/>
  <c r="R416"/>
  <c r="P416"/>
  <c r="BI407"/>
  <c r="BH407"/>
  <c r="BG407"/>
  <c r="BF407"/>
  <c r="T407"/>
  <c r="R407"/>
  <c r="P407"/>
  <c r="BI404"/>
  <c r="BH404"/>
  <c r="BG404"/>
  <c r="BF404"/>
  <c r="T404"/>
  <c r="R404"/>
  <c r="P404"/>
  <c r="BI400"/>
  <c r="BH400"/>
  <c r="BG400"/>
  <c r="BF400"/>
  <c r="T400"/>
  <c r="R400"/>
  <c r="P400"/>
  <c r="BI396"/>
  <c r="BH396"/>
  <c r="BG396"/>
  <c r="BF396"/>
  <c r="T396"/>
  <c r="R396"/>
  <c r="P396"/>
  <c r="BI388"/>
  <c r="BH388"/>
  <c r="BG388"/>
  <c r="BF388"/>
  <c r="T388"/>
  <c r="R388"/>
  <c r="P388"/>
  <c r="BI384"/>
  <c r="BH384"/>
  <c r="BG384"/>
  <c r="BF384"/>
  <c r="T384"/>
  <c r="R384"/>
  <c r="P384"/>
  <c r="BI376"/>
  <c r="BH376"/>
  <c r="BG376"/>
  <c r="BF376"/>
  <c r="T376"/>
  <c r="R376"/>
  <c r="P376"/>
  <c r="BI374"/>
  <c r="BH374"/>
  <c r="BG374"/>
  <c r="BF374"/>
  <c r="T374"/>
  <c r="R374"/>
  <c r="P374"/>
  <c r="BI367"/>
  <c r="BH367"/>
  <c r="BG367"/>
  <c r="BF367"/>
  <c r="T367"/>
  <c r="R367"/>
  <c r="P367"/>
  <c r="BI365"/>
  <c r="BH365"/>
  <c r="BG365"/>
  <c r="BF365"/>
  <c r="T365"/>
  <c r="R365"/>
  <c r="P365"/>
  <c r="BI358"/>
  <c r="BH358"/>
  <c r="BG358"/>
  <c r="BF358"/>
  <c r="T358"/>
  <c r="R358"/>
  <c r="P358"/>
  <c r="BI350"/>
  <c r="BH350"/>
  <c r="BG350"/>
  <c r="BF350"/>
  <c r="T350"/>
  <c r="T349"/>
  <c r="R350"/>
  <c r="R349"/>
  <c r="P350"/>
  <c r="P349"/>
  <c r="BI346"/>
  <c r="BH346"/>
  <c r="BG346"/>
  <c r="BF346"/>
  <c r="T346"/>
  <c r="R346"/>
  <c r="P346"/>
  <c r="BI335"/>
  <c r="BH335"/>
  <c r="BG335"/>
  <c r="BF335"/>
  <c r="T335"/>
  <c r="R335"/>
  <c r="P335"/>
  <c r="BI332"/>
  <c r="BH332"/>
  <c r="BG332"/>
  <c r="BF332"/>
  <c r="T332"/>
  <c r="R332"/>
  <c r="P332"/>
  <c r="BI318"/>
  <c r="BH318"/>
  <c r="BG318"/>
  <c r="BF318"/>
  <c r="T318"/>
  <c r="R318"/>
  <c r="P318"/>
  <c r="BI315"/>
  <c r="BH315"/>
  <c r="BG315"/>
  <c r="BF315"/>
  <c r="T315"/>
  <c r="R315"/>
  <c r="P315"/>
  <c r="BI302"/>
  <c r="BH302"/>
  <c r="BG302"/>
  <c r="BF302"/>
  <c r="T302"/>
  <c r="R302"/>
  <c r="P302"/>
  <c r="BI299"/>
  <c r="BH299"/>
  <c r="BG299"/>
  <c r="BF299"/>
  <c r="T299"/>
  <c r="R299"/>
  <c r="P299"/>
  <c r="BI283"/>
  <c r="BH283"/>
  <c r="BG283"/>
  <c r="BF283"/>
  <c r="T283"/>
  <c r="R283"/>
  <c r="P283"/>
  <c r="BI279"/>
  <c r="BH279"/>
  <c r="BG279"/>
  <c r="BF279"/>
  <c r="T279"/>
  <c r="R279"/>
  <c r="P279"/>
  <c r="BI276"/>
  <c r="BH276"/>
  <c r="BG276"/>
  <c r="BF276"/>
  <c r="T276"/>
  <c r="R276"/>
  <c r="P276"/>
  <c r="BI266"/>
  <c r="BH266"/>
  <c r="BG266"/>
  <c r="BF266"/>
  <c r="T266"/>
  <c r="R266"/>
  <c r="P266"/>
  <c r="BI253"/>
  <c r="BH253"/>
  <c r="BG253"/>
  <c r="BF253"/>
  <c r="T253"/>
  <c r="R253"/>
  <c r="P253"/>
  <c r="BI225"/>
  <c r="BH225"/>
  <c r="BG225"/>
  <c r="BF225"/>
  <c r="T225"/>
  <c r="R225"/>
  <c r="P225"/>
  <c r="BI208"/>
  <c r="BH208"/>
  <c r="BG208"/>
  <c r="BF208"/>
  <c r="T208"/>
  <c r="R208"/>
  <c r="P208"/>
  <c r="BI202"/>
  <c r="BH202"/>
  <c r="BG202"/>
  <c r="BF202"/>
  <c r="T202"/>
  <c r="T201"/>
  <c r="R202"/>
  <c r="R201"/>
  <c r="P202"/>
  <c r="P201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87"/>
  <c r="BH187"/>
  <c r="BG187"/>
  <c r="BF187"/>
  <c r="T187"/>
  <c r="R187"/>
  <c r="P187"/>
  <c r="BI182"/>
  <c r="BH182"/>
  <c r="BG182"/>
  <c r="BF182"/>
  <c r="T182"/>
  <c r="R182"/>
  <c r="P182"/>
  <c r="BI178"/>
  <c r="BH178"/>
  <c r="BG178"/>
  <c r="BF178"/>
  <c r="T178"/>
  <c r="R178"/>
  <c r="P178"/>
  <c r="BI175"/>
  <c r="BH175"/>
  <c r="BG175"/>
  <c r="BF175"/>
  <c r="T175"/>
  <c r="R175"/>
  <c r="P175"/>
  <c r="BI170"/>
  <c r="BH170"/>
  <c r="BG170"/>
  <c r="BF170"/>
  <c r="T170"/>
  <c r="R170"/>
  <c r="P170"/>
  <c r="BI164"/>
  <c r="BH164"/>
  <c r="BG164"/>
  <c r="BF164"/>
  <c r="T164"/>
  <c r="R164"/>
  <c r="P164"/>
  <c r="BI161"/>
  <c r="BH161"/>
  <c r="BG161"/>
  <c r="BF161"/>
  <c r="T161"/>
  <c r="R161"/>
  <c r="P161"/>
  <c r="BI157"/>
  <c r="BH157"/>
  <c r="BG157"/>
  <c r="BF157"/>
  <c r="T157"/>
  <c r="R157"/>
  <c r="P157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6"/>
  <c r="BH136"/>
  <c r="BG136"/>
  <c r="BF136"/>
  <c r="T136"/>
  <c r="R136"/>
  <c r="P136"/>
  <c r="BI128"/>
  <c r="BH128"/>
  <c r="BG128"/>
  <c r="BF128"/>
  <c r="T128"/>
  <c r="R128"/>
  <c r="P128"/>
  <c r="BI121"/>
  <c r="BH121"/>
  <c r="BG121"/>
  <c r="BF121"/>
  <c r="T121"/>
  <c r="R121"/>
  <c r="P121"/>
  <c r="BI115"/>
  <c r="BH115"/>
  <c r="BG115"/>
  <c r="BF115"/>
  <c r="T115"/>
  <c r="R115"/>
  <c r="P115"/>
  <c r="BI107"/>
  <c r="BH107"/>
  <c r="BG107"/>
  <c r="BF107"/>
  <c r="T107"/>
  <c r="R107"/>
  <c r="P107"/>
  <c r="BI102"/>
  <c r="BH102"/>
  <c r="BG102"/>
  <c r="BF102"/>
  <c r="T102"/>
  <c r="R102"/>
  <c r="P102"/>
  <c r="BI98"/>
  <c r="BH98"/>
  <c r="BG98"/>
  <c r="BF98"/>
  <c r="T98"/>
  <c r="R98"/>
  <c r="P98"/>
  <c r="BI93"/>
  <c r="BH93"/>
  <c r="BG93"/>
  <c r="BF93"/>
  <c r="T93"/>
  <c r="R93"/>
  <c r="P93"/>
  <c r="J87"/>
  <c r="J86"/>
  <c r="F86"/>
  <c r="F84"/>
  <c r="E82"/>
  <c r="J55"/>
  <c r="J54"/>
  <c r="F54"/>
  <c r="F52"/>
  <c r="E50"/>
  <c r="J18"/>
  <c r="E18"/>
  <c r="F87"/>
  <c r="J17"/>
  <c r="J12"/>
  <c r="J84"/>
  <c r="E7"/>
  <c r="E48"/>
  <c i="3" r="J37"/>
  <c r="J36"/>
  <c i="1" r="AY56"/>
  <c i="3" r="J35"/>
  <c i="1" r="AX56"/>
  <c i="3" r="BI96"/>
  <c r="BH96"/>
  <c r="BG96"/>
  <c r="BF96"/>
  <c r="T96"/>
  <c r="T95"/>
  <c r="R96"/>
  <c r="R95"/>
  <c r="P96"/>
  <c r="P95"/>
  <c r="BI91"/>
  <c r="BH91"/>
  <c r="BG91"/>
  <c r="BF91"/>
  <c r="T91"/>
  <c r="T90"/>
  <c r="R91"/>
  <c r="R90"/>
  <c r="P91"/>
  <c r="P90"/>
  <c r="BI86"/>
  <c r="BH86"/>
  <c r="BG86"/>
  <c r="BF86"/>
  <c r="T86"/>
  <c r="T85"/>
  <c r="T84"/>
  <c r="T83"/>
  <c r="R86"/>
  <c r="R85"/>
  <c r="R84"/>
  <c r="R83"/>
  <c r="P86"/>
  <c r="P85"/>
  <c r="P84"/>
  <c r="P83"/>
  <c i="1" r="AU56"/>
  <c i="3" r="J80"/>
  <c r="J79"/>
  <c r="F79"/>
  <c r="F77"/>
  <c r="E75"/>
  <c r="J55"/>
  <c r="J54"/>
  <c r="F54"/>
  <c r="F52"/>
  <c r="E50"/>
  <c r="J18"/>
  <c r="E18"/>
  <c r="F80"/>
  <c r="J17"/>
  <c r="J12"/>
  <c r="J77"/>
  <c r="E7"/>
  <c r="E73"/>
  <c i="2" r="J37"/>
  <c r="J36"/>
  <c i="1" r="AY55"/>
  <c i="2" r="J35"/>
  <c i="1" r="AX55"/>
  <c i="2"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55"/>
  <c r="J17"/>
  <c r="J12"/>
  <c r="J52"/>
  <c r="E7"/>
  <c r="E70"/>
  <c i="1" r="L50"/>
  <c r="AM50"/>
  <c r="AM49"/>
  <c r="L49"/>
  <c r="AM47"/>
  <c r="L47"/>
  <c r="L45"/>
  <c r="L44"/>
  <c i="2" r="J95"/>
  <c i="4" r="BK440"/>
  <c r="BK194"/>
  <c r="J476"/>
  <c r="BK202"/>
  <c r="J429"/>
  <c r="BK93"/>
  <c r="BK358"/>
  <c i="2" r="J99"/>
  <c i="3" r="J96"/>
  <c i="4" r="BK318"/>
  <c r="BK136"/>
  <c r="BK419"/>
  <c r="J440"/>
  <c r="BK142"/>
  <c r="J388"/>
  <c r="J170"/>
  <c i="2" r="J89"/>
  <c i="4" r="BK388"/>
  <c r="BK182"/>
  <c r="BK466"/>
  <c r="BK253"/>
  <c r="BK98"/>
  <c r="J279"/>
  <c r="J346"/>
  <c r="J154"/>
  <c i="2" r="BK89"/>
  <c i="4" r="J419"/>
  <c r="BK279"/>
  <c r="BK128"/>
  <c r="J335"/>
  <c r="J164"/>
  <c r="BK350"/>
  <c r="BK450"/>
  <c r="BK332"/>
  <c i="2" r="BK86"/>
  <c i="3" r="BK86"/>
  <c i="4" r="J157"/>
  <c r="J443"/>
  <c r="J299"/>
  <c r="BK455"/>
  <c r="J194"/>
  <c r="BK396"/>
  <c r="J178"/>
  <c i="2" r="J92"/>
  <c i="3" r="BK91"/>
  <c i="4" r="J225"/>
  <c r="J102"/>
  <c r="BK374"/>
  <c r="BK199"/>
  <c r="BK335"/>
  <c r="J431"/>
  <c r="J350"/>
  <c r="BK150"/>
  <c i="1" r="AS54"/>
  <c i="4" r="BK476"/>
  <c r="BK367"/>
  <c r="J136"/>
  <c r="BK346"/>
  <c r="BK429"/>
  <c r="BK266"/>
  <c r="BK115"/>
  <c i="2" r="J82"/>
  <c i="4" r="BK384"/>
  <c r="BK178"/>
  <c r="J450"/>
  <c r="J276"/>
  <c r="J427"/>
  <c r="J107"/>
  <c r="J400"/>
  <c r="J253"/>
  <c r="J146"/>
  <c i="2" r="J84"/>
  <c i="3" r="BK96"/>
  <c i="4" r="BK302"/>
  <c r="J115"/>
  <c r="J376"/>
  <c r="J182"/>
  <c r="J384"/>
  <c r="BK447"/>
  <c r="J318"/>
  <c r="J161"/>
  <c i="2" r="J86"/>
  <c i="4" r="J404"/>
  <c r="BK154"/>
  <c r="J455"/>
  <c r="BK283"/>
  <c r="BK157"/>
  <c r="J407"/>
  <c r="BK461"/>
  <c r="BK299"/>
  <c i="2" r="J97"/>
  <c i="3" r="J86"/>
  <c i="4" r="BK365"/>
  <c r="J199"/>
  <c r="J121"/>
  <c r="J416"/>
  <c r="J187"/>
  <c r="J423"/>
  <c r="J466"/>
  <c r="BK376"/>
  <c r="BK175"/>
  <c i="2" r="BK95"/>
  <c i="3" r="J91"/>
  <c i="4" r="BK208"/>
  <c r="J93"/>
  <c r="J396"/>
  <c r="BK197"/>
  <c r="BK443"/>
  <c r="BK170"/>
  <c r="J374"/>
  <c r="BK164"/>
  <c i="2" r="BK97"/>
  <c i="4" r="BK400"/>
  <c r="J142"/>
  <c r="J461"/>
  <c r="J365"/>
  <c r="BK121"/>
  <c r="J315"/>
  <c r="BK416"/>
  <c r="BK225"/>
  <c r="J128"/>
  <c i="2" r="BK84"/>
  <c i="4" r="J367"/>
  <c r="BK187"/>
  <c r="BK473"/>
  <c r="J332"/>
  <c r="J175"/>
  <c r="BK102"/>
  <c r="J266"/>
  <c r="BK404"/>
  <c r="J202"/>
  <c i="2" r="BK92"/>
  <c i="4" r="BK427"/>
  <c r="BK276"/>
  <c r="BK146"/>
  <c r="J447"/>
  <c r="BK315"/>
  <c r="BK431"/>
  <c r="BK161"/>
  <c r="BK407"/>
  <c r="J208"/>
  <c i="2" r="BK99"/>
  <c r="BK82"/>
  <c i="4" r="J358"/>
  <c r="J150"/>
  <c r="J473"/>
  <c r="J302"/>
  <c r="BK107"/>
  <c r="J283"/>
  <c r="BK423"/>
  <c r="J197"/>
  <c r="J98"/>
  <c i="2" l="1" r="R81"/>
  <c r="R80"/>
  <c i="4" r="R92"/>
  <c r="R193"/>
  <c r="BK207"/>
  <c r="J207"/>
  <c r="J64"/>
  <c r="P357"/>
  <c r="T439"/>
  <c r="BK465"/>
  <c r="BK464"/>
  <c r="J464"/>
  <c r="J69"/>
  <c i="2" r="BK81"/>
  <c r="J81"/>
  <c r="J60"/>
  <c i="4" r="P92"/>
  <c r="P193"/>
  <c r="P207"/>
  <c r="BK357"/>
  <c r="J357"/>
  <c r="J66"/>
  <c r="BK439"/>
  <c r="J439"/>
  <c r="J67"/>
  <c r="R465"/>
  <c r="R464"/>
  <c i="2" r="T81"/>
  <c r="T80"/>
  <c i="4" r="BK92"/>
  <c r="J92"/>
  <c r="J61"/>
  <c r="BK193"/>
  <c r="J193"/>
  <c r="J62"/>
  <c r="T207"/>
  <c r="T357"/>
  <c r="P439"/>
  <c r="P465"/>
  <c r="P464"/>
  <c i="2" r="P81"/>
  <c r="P80"/>
  <c i="1" r="AU55"/>
  <c i="4" r="T92"/>
  <c r="T91"/>
  <c r="T90"/>
  <c r="T193"/>
  <c r="R207"/>
  <c r="R357"/>
  <c r="R439"/>
  <c r="T465"/>
  <c r="T464"/>
  <c r="BK349"/>
  <c r="J349"/>
  <c r="J65"/>
  <c r="BK201"/>
  <c r="J201"/>
  <c r="J63"/>
  <c r="BK460"/>
  <c r="J460"/>
  <c r="J68"/>
  <c i="3" r="BK85"/>
  <c r="J85"/>
  <c r="J61"/>
  <c r="BK90"/>
  <c r="J90"/>
  <c r="J62"/>
  <c r="BK95"/>
  <c r="J95"/>
  <c r="J63"/>
  <c i="4" r="F55"/>
  <c r="BE157"/>
  <c r="BE187"/>
  <c r="BE194"/>
  <c r="BE279"/>
  <c r="BE302"/>
  <c r="BE365"/>
  <c r="BE416"/>
  <c r="BE423"/>
  <c r="BE440"/>
  <c r="BE455"/>
  <c r="BE98"/>
  <c r="BE107"/>
  <c r="BE115"/>
  <c r="BE121"/>
  <c r="BE146"/>
  <c r="BE154"/>
  <c r="BE175"/>
  <c r="BE178"/>
  <c r="BE182"/>
  <c r="BE197"/>
  <c r="BE199"/>
  <c r="BE253"/>
  <c r="BE266"/>
  <c r="BE315"/>
  <c r="BE358"/>
  <c r="BE367"/>
  <c r="BE388"/>
  <c r="BE400"/>
  <c r="BE404"/>
  <c r="BE419"/>
  <c r="E80"/>
  <c r="BE128"/>
  <c r="BE136"/>
  <c r="BE142"/>
  <c r="BE150"/>
  <c r="BE161"/>
  <c r="BE164"/>
  <c r="BE208"/>
  <c r="BE276"/>
  <c r="BE299"/>
  <c r="BE350"/>
  <c r="BE376"/>
  <c r="BE384"/>
  <c r="BE396"/>
  <c r="BE427"/>
  <c r="BE431"/>
  <c r="BE447"/>
  <c r="BE466"/>
  <c r="BE473"/>
  <c r="BE476"/>
  <c r="J52"/>
  <c r="BE93"/>
  <c r="BE102"/>
  <c r="BE170"/>
  <c r="BE202"/>
  <c r="BE225"/>
  <c r="BE283"/>
  <c r="BE318"/>
  <c r="BE332"/>
  <c r="BE335"/>
  <c r="BE346"/>
  <c r="BE374"/>
  <c r="BE407"/>
  <c r="BE429"/>
  <c r="BE443"/>
  <c r="BE450"/>
  <c r="BE461"/>
  <c i="3" r="J52"/>
  <c r="E48"/>
  <c r="F55"/>
  <c r="BE96"/>
  <c r="BE86"/>
  <c r="BE91"/>
  <c i="2" r="E48"/>
  <c r="J74"/>
  <c r="F77"/>
  <c r="BE82"/>
  <c r="BE84"/>
  <c r="BE86"/>
  <c r="BE89"/>
  <c r="BE92"/>
  <c r="BE95"/>
  <c r="BE97"/>
  <c r="BE99"/>
  <c r="J34"/>
  <c i="1" r="AW55"/>
  <c i="3" r="F37"/>
  <c i="1" r="BD56"/>
  <c i="2" r="F35"/>
  <c i="1" r="BB55"/>
  <c i="4" r="F34"/>
  <c i="1" r="BA57"/>
  <c i="2" r="F36"/>
  <c i="1" r="BC55"/>
  <c i="3" r="F34"/>
  <c i="1" r="BA56"/>
  <c i="3" r="F35"/>
  <c i="1" r="BB56"/>
  <c i="3" r="F36"/>
  <c i="1" r="BC56"/>
  <c i="2" r="F37"/>
  <c i="1" r="BD55"/>
  <c i="3" r="J34"/>
  <c i="1" r="AW56"/>
  <c i="4" r="F36"/>
  <c i="1" r="BC57"/>
  <c i="2" r="F34"/>
  <c i="1" r="BA55"/>
  <c i="4" r="F35"/>
  <c i="1" r="BB57"/>
  <c i="4" r="J34"/>
  <c i="1" r="AW57"/>
  <c i="4" r="F37"/>
  <c i="1" r="BD57"/>
  <c i="4" l="1" r="R91"/>
  <c r="R90"/>
  <c r="P91"/>
  <c r="P90"/>
  <c i="1" r="AU57"/>
  <c i="3" r="BK84"/>
  <c r="J84"/>
  <c r="J60"/>
  <c i="4" r="J465"/>
  <c r="J70"/>
  <c r="BK91"/>
  <c r="BK90"/>
  <c r="J90"/>
  <c r="J59"/>
  <c i="2" r="BK80"/>
  <c r="J80"/>
  <c r="J59"/>
  <c i="1" r="AU54"/>
  <c i="3" r="F33"/>
  <c i="1" r="AZ56"/>
  <c i="2" r="F33"/>
  <c i="1" r="AZ55"/>
  <c r="BB54"/>
  <c r="W31"/>
  <c r="BA54"/>
  <c r="W30"/>
  <c r="BD54"/>
  <c r="W33"/>
  <c i="3" r="J33"/>
  <c i="1" r="AV56"/>
  <c r="AT56"/>
  <c r="BC54"/>
  <c r="AY54"/>
  <c i="2" r="J33"/>
  <c i="1" r="AV55"/>
  <c r="AT55"/>
  <c i="4" r="J33"/>
  <c i="1" r="AV57"/>
  <c r="AT57"/>
  <c i="4" r="F33"/>
  <c i="1" r="AZ57"/>
  <c i="3" l="1" r="BK83"/>
  <c r="J83"/>
  <c i="4" r="J91"/>
  <c r="J60"/>
  <c r="J30"/>
  <c i="1" r="AG57"/>
  <c r="AX54"/>
  <c i="2" r="J30"/>
  <c i="1" r="AG55"/>
  <c i="3" r="J30"/>
  <c i="1" r="AG56"/>
  <c r="AZ54"/>
  <c r="AV54"/>
  <c r="AK29"/>
  <c r="W32"/>
  <c r="AW54"/>
  <c r="AK30"/>
  <c i="3" l="1" r="J39"/>
  <c i="2" r="J39"/>
  <c i="4" r="J39"/>
  <c i="3" r="J59"/>
  <c i="1" r="AN55"/>
  <c r="AN57"/>
  <c r="AN56"/>
  <c r="W29"/>
  <c r="AG54"/>
  <c r="AK26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<sst xmlns="http://schemas.openxmlformats.org/spreadsheetml/2006/main">
  <si>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</si>
  <si>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</si>
  <si>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</si>
  <si>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</si>
  <si>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</si>
  <si>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{624faefd-643f-48b5-b67f-bb4cc71f408d}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</si>
  <si>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</si>
  <si>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</si>
  <si>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</si>
  <si>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</si>
  <si>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</si>
  <si>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</si>
  <si>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</si>
  <si>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</si>
  <si>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2023005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</si>
  <si>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</si>
  <si>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</si>
  <si>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Úprava zpevněných ploch v okolí kulturního domu Luby</t>
  </si>
  <si>
    <t>KSO:</t>
  </si>
  <si>
    <t/>
  </si>
  <si>
    <t>CC-CZ:</t>
  </si>
  <si>
    <t>Místo:</t>
  </si>
  <si>
    <t>Luby</t>
  </si>
  <si>
    <t>Datum:</t>
  </si>
  <si>
    <t>23. 1. 2023</t>
  </si>
  <si>
    <t>Zadavatel:</t>
  </si>
  <si>
    <t>IČ:</t>
  </si>
  <si>
    <t>Město Luby, nám. 5. května 164, 35137 Luby</t>
  </si>
  <si>
    <t>DIČ:</t>
  </si>
  <si>
    <t>Uchazeč:</t>
  </si>
  <si>
    <t>Vyplň údaj</t>
  </si>
  <si>
    <t>Projektant:</t>
  </si>
  <si>
    <t>PK Beránek &amp; Hradil, Svobody 7/1, 350 02 Cheb</t>
  </si>
  <si>
    <t>True</t>
  </si>
  <si>
    <t>Zpracovatel:</t>
  </si>
  <si>
    <t>Jakub Vilingr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</si>
  <si>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</si>
  <si>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</si>
  <si>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</si>
  <si>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</si>
  <si>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</si>
  <si>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</si>
  <si>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</si>
  <si>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</si>
  <si>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</si>
  <si>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</si>
  <si>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</si>
  <si>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</si>
  <si>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</si>
  <si>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</si>
  <si>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</si>
  <si>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</si>
  <si>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</si>
  <si>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</si>
  <si>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</si>
  <si>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</si>
  <si>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</si>
  <si>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</si>
  <si>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</si>
  <si>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</si>
  <si>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</si>
  <si>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</si>
  <si>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</si>
  <si>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</si>
  <si>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</si>
  <si>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</si>
  <si>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</si>
  <si>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</si>
  <si>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</si>
  <si>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</si>
  <si>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</si>
  <si>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</si>
  <si>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</si>
  <si>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</si>
  <si>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</si>
  <si>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</si>
  <si>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</si>
  <si>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</t>
  </si>
  <si>
    <t>Pokyny pro zpracování nabídky</t>
  </si>
  <si>
    <t>STA</t>
  </si>
  <si>
    <t>1</t>
  </si>
  <si>
    <t>{5d456808-d81e-4e4d-b0f3-194a59163dd3}</t>
  </si>
  <si>
    <t>801 59 11</t>
  </si>
  <si>
    <t>2</t>
  </si>
  <si>
    <t>VRN</t>
  </si>
  <si>
    <t>Vedlejší rozpočtové náklady</t>
  </si>
  <si>
    <t>{15e61fcc-a204-4c55-9e0c-3776adac1a51}</t>
  </si>
  <si>
    <t>ARS</t>
  </si>
  <si>
    <t>Stavebně konstrukční část</t>
  </si>
  <si>
    <t>{5d2cfa44-7962-40dd-a894-d48a4fbc85f6}</t>
  </si>
  <si>
    <t>KRYCÍ LIST SOUPISU PRACÍ</t>
  </si>
  <si>
    <t>Objekt:</t>
  </si>
  <si>
    <t>00 - Pokyny pro zpracování nabídky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</si>
  <si>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</si>
  <si>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</si>
  <si>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</si>
  <si>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</si>
  <si>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</si>
  <si>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</si>
  <si>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</si>
  <si>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</si>
  <si>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</si>
  <si>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</si>
  <si>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</si>
  <si>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</si>
  <si>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</si>
  <si>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</si>
  <si>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</si>
  <si>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</si>
  <si>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</si>
  <si>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</si>
  <si>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</si>
  <si>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</si>
  <si>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</si>
  <si>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</si>
  <si>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</si>
  <si>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info-001</t>
  </si>
  <si>
    <t>Pro všechny položky platí, že rozhodujícím dokumentem pro jejich množství, typ a kvalitu je Projektová dokumentace a specifikace standardů</t>
  </si>
  <si>
    <t>512</t>
  </si>
  <si>
    <t>-947100665</t>
  </si>
  <si>
    <t>PP</t>
  </si>
  <si>
    <t>info-002</t>
  </si>
  <si>
    <t>Zpracovatel nabídky je povinen podrobně prostudovat PD a porovnat ji s předloženým VV</t>
  </si>
  <si>
    <t>-1846291579</t>
  </si>
  <si>
    <t>3</t>
  </si>
  <si>
    <t>info-003</t>
  </si>
  <si>
    <t>V případě, že výkaz výměr obsahuje odkaz na obchodní firmy, názvy, specifická označení výrobků, zboží a služeb...</t>
  </si>
  <si>
    <t>-2040253459</t>
  </si>
  <si>
    <t>P</t>
  </si>
  <si>
    <t>Poznámka k položce:_x000d_
V případě, že výkaz výměr obsahuje odkaz na obchodní firmy, názvy, specifická označení výrobků, zboží a služeb, a jsou použity jako referenční prostředek pro vyjádření kvalitativních a technických parametrů dodávky, dodavatel v takovém případě může dodávku ocenit obdobným řešením, výrobkem, který bude kvalitativně a technicky splňovat požadavky projektové dokumentace.</t>
  </si>
  <si>
    <t>info-004</t>
  </si>
  <si>
    <t>Specifikace ceny obsahuje přípravu, dodávku, dopravu, montáž a veškeré související náklady spojené s realizací od zadání po předání stavby do užívání...</t>
  </si>
  <si>
    <t>1040886065</t>
  </si>
  <si>
    <t>Poznámka k položce:_x000d_
Specifikace ceny obsahuje přípravu, dodávku, dopravu, montáž a veškeré související náklady spojené s realizací od zadání po předání stavby do užívání, včetně nákladů na koordinaci, uvedení do provozu, dokončovací práce, údržbu do doby předání, potřebné zkoušky a atesty, odstranění závad, předání dokladů o skutečném provedení, revizní knihy a další nutné režie pro Dílo. Specifikace ceny dále obsahuje zajištění veškerých dokladů nutných pro úspěšné kolaudační řízení včetně přípravy těchto podkladů pro toto řízení a účasti zástupce zhotovitele na místním šetření.</t>
  </si>
  <si>
    <t>5</t>
  </si>
  <si>
    <t>info-005</t>
  </si>
  <si>
    <t>Při stanovení jednotkových cen je bezpodmínečně nutné, aby byly zakalkulovány veškeré konstrukce a jejich části, dle dostupných výkresů a popisu standardů výrobků</t>
  </si>
  <si>
    <t>1818862474</t>
  </si>
  <si>
    <t>Poznámka k položce:_x000d_
Při stanovení jednotkových cen je bezpodmínečně nutné, aby byly zakalkulovány veškeré konstrukce a jejich části, dle dostupných výkresů a popisu standardů výrobků. Pokud tak neučiní, nebude v průběhu provádění stavby brán zřetel na jeho event. požadavky na uznání víceprací vyplývajících z údajů a požadavků ve výše zmíněných projektových dokumentacích.</t>
  </si>
  <si>
    <t>6</t>
  </si>
  <si>
    <t>info-006</t>
  </si>
  <si>
    <t>Specifikace ceny obsahuje vždy kompletní systém dodávky a montáže pro plnou funkčnost Díla</t>
  </si>
  <si>
    <t>1292360568</t>
  </si>
  <si>
    <t>7</t>
  </si>
  <si>
    <t>info-007</t>
  </si>
  <si>
    <t>Specifikace ceny obsahuje vždy náklady související s průběžným úklidem staveniště a přilehlých komunikací, likvidaci odpadů, dočasná dopravní omezení atd.</t>
  </si>
  <si>
    <t>609113523</t>
  </si>
  <si>
    <t>8</t>
  </si>
  <si>
    <t>info-008</t>
  </si>
  <si>
    <t>Jednotkové ceny nebudou obsahovat DPH</t>
  </si>
  <si>
    <t>-1709470517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</si>
  <si>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</si>
  <si>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</si>
  <si>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</si>
  <si>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</si>
  <si>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VRN1</t>
  </si>
  <si>
    <t>Průzkumné, geodetické a projektové práce</t>
  </si>
  <si>
    <t>010001000</t>
  </si>
  <si>
    <t>…</t>
  </si>
  <si>
    <t>CS ÚRS 2023 01</t>
  </si>
  <si>
    <t>1024</t>
  </si>
  <si>
    <t>108597946</t>
  </si>
  <si>
    <t>Online PSC</t>
  </si>
  <si>
    <t>https://podminky.urs.cz/item/CS_URS_2023_01/010001000</t>
  </si>
  <si>
    <t>Poznámka k položce:_x000d_
Průzkumné práce_x000d_
- vytýčení sítí..._x000d_
_x000d_
Geodetické práce_x000d_
- zaměření a umístění objektů_x000d_
- výškové a směrové umístění stavby_x000d_
- geometrický plán..._x000d_
_x000d_
Projektové práce (dle potřeby)_x000d_
- dílenská dokumentace_x000d_
- dokumentace skutečného provedení_x000d_
- tištěná a elektronická verze verze_x000d_
- prohlášení o shodě, certifikáty, dodací listy_x000d_
- záruční listy_x000d_
- revize_x000d_
- návody apod...</t>
  </si>
  <si>
    <t>VRN3</t>
  </si>
  <si>
    <t>Zařízení staveniště</t>
  </si>
  <si>
    <t>030001000</t>
  </si>
  <si>
    <t>...</t>
  </si>
  <si>
    <t>-2016187203</t>
  </si>
  <si>
    <t>https://podminky.urs.cz/item/CS_URS_2023_01/030001000</t>
  </si>
  <si>
    <t>Poznámka k položce:_x000d_
Rozsah dle běžných standardů stavební firmy:_x000d_
- související přípravné práce_x000d_
- vybavení staveniště_x000d_
- připojení a spotřeba energií zařízení staveniště_x000d_
- zabezpečení staveniště_x000d_
- pronájmy ploch, objektů_x000d_
- oplocení staveniště_x000d_
- provoz staveniště_x000d_
- skládky a deponice_x000d_
- vjezd a výjezd ze staveniště_x000d_
- čištění komunikací_x000d_
- stavební buňky_x000d_
- mobilní WC apod._x000d_
- zrušení zařízení staveniště</t>
  </si>
  <si>
    <t>VRN4</t>
  </si>
  <si>
    <t>Inženýrská činnost</t>
  </si>
  <si>
    <t>043002000</t>
  </si>
  <si>
    <t>Zkoušky a ostatní měření</t>
  </si>
  <si>
    <t>1297403102</t>
  </si>
  <si>
    <t>https://podminky.urs.cz/item/CS_URS_2023_01/043002000</t>
  </si>
  <si>
    <t>VV</t>
  </si>
  <si>
    <t>3 "zatěžovací zkoušky</t>
  </si>
  <si>
    <t>ARS - Stavebně konstrukční část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</si>
  <si>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</si>
  <si>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</si>
  <si>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</si>
  <si>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</si>
  <si>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</si>
  <si>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</si>
  <si>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</si>
  <si>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</si>
  <si>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</si>
  <si>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</si>
  <si>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</si>
  <si>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HSV</t>
  </si>
  <si>
    <t>Práce a dodávky HSV</t>
  </si>
  <si>
    <t>Zemní práce</t>
  </si>
  <si>
    <t>113107183</t>
  </si>
  <si>
    <t>Odstranění podkladu živičného tl přes 100 do 150 mm strojně pl přes 50 do 200 m2</t>
  </si>
  <si>
    <t>m2</t>
  </si>
  <si>
    <t>-1078991653</t>
  </si>
  <si>
    <t>Odstranění podkladů nebo krytů strojně plochy jednotlivě přes 50 m2 do 200 m2 s přemístěním hmot na skládku na vzdálenost do 20 m nebo s naložením na dopravní prostředek živičných, o tl. vrstvy přes 100 do 150 mm</t>
  </si>
  <si>
    <t>https://podminky.urs.cz/item/CS_URS_2023_01/113107183</t>
  </si>
  <si>
    <t>"stávající plocha</t>
  </si>
  <si>
    <t>(23*10+30,4+7,14)</t>
  </si>
  <si>
    <t>113202111</t>
  </si>
  <si>
    <t>Vytrhání obrub krajníků obrubníků stojatých</t>
  </si>
  <si>
    <t>m</t>
  </si>
  <si>
    <t>-1242083158</t>
  </si>
  <si>
    <t>Vytrhání obrub s vybouráním lože, s přemístěním hmot na skládku na vzdálenost do 3 m nebo s naložením na dopravní prostředek z krajníků nebo obrubníků stojatých</t>
  </si>
  <si>
    <t>https://podminky.urs.cz/item/CS_URS_2023_01/113202111</t>
  </si>
  <si>
    <t>120 "stávající plochy</t>
  </si>
  <si>
    <t>119005122</t>
  </si>
  <si>
    <t>Vytyčení výsadeb zapojených nebo v záhonu pl přes 10 do 100 m2 s rozmístěním rostlin do plochy nepravidelně</t>
  </si>
  <si>
    <t>1752051595</t>
  </si>
  <si>
    <t>Vytyčení výsadeb s rozmístěním rostlin dle projektové dokumentace zapojených nebo v záhonu, plochy přes 10 do 100 m2 do plochy individuálně</t>
  </si>
  <si>
    <t>https://podminky.urs.cz/item/CS_URS_2023_01/119005122</t>
  </si>
  <si>
    <t>"záhony</t>
  </si>
  <si>
    <t>25</t>
  </si>
  <si>
    <t>131251104</t>
  </si>
  <si>
    <t>Hloubení jam nezapažených v hornině třídy těžitelnosti I skupiny 3 objem do 500 m3 strojně</t>
  </si>
  <si>
    <t>m3</t>
  </si>
  <si>
    <t>1851726815</t>
  </si>
  <si>
    <t>Hloubení nezapažených jam a zářezů strojně s urovnáním dna do předepsaného profilu a spádu v hornině třídy těžitelnosti I skupiny 3 přes 100 do 500 m3</t>
  </si>
  <si>
    <t>https://podminky.urs.cz/item/CS_URS_2023_01/131251104</t>
  </si>
  <si>
    <t>"konstrukce tl. 280 mm</t>
  </si>
  <si>
    <t>(45,678+213,936)*0,28</t>
  </si>
  <si>
    <t>"konstrukce tl. 370 mm</t>
  </si>
  <si>
    <t>(343,5*0,37)</t>
  </si>
  <si>
    <t>Součet</t>
  </si>
  <si>
    <t>162751117</t>
  </si>
  <si>
    <t>Vodorovné přemístění přes 9 000 do 10000 m výkopku/sypaniny z horniny třídy těžitelnosti I skupiny 1 až 3</t>
  </si>
  <si>
    <t>-286182249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</si>
  <si>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</si>
  <si>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https://podminky.urs.cz/item/CS_URS_2023_01/162751117</t>
  </si>
  <si>
    <t>199,787 "výkop</t>
  </si>
  <si>
    <t>-(199,787*0,15) "zásyp</t>
  </si>
  <si>
    <t>162751119</t>
  </si>
  <si>
    <t>Příplatek k vodorovnému přemístění výkopku/sypaniny z horniny třídy těžitelnosti I skupiny 1 až 3 ZKD 1000 m přes 10000 m</t>
  </si>
  <si>
    <t>1659881227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</si>
  <si>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</si>
  <si>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https://podminky.urs.cz/item/CS_URS_2023_01/162751119</t>
  </si>
  <si>
    <t>169,819*14 'Přepočtené koeficientem množství</t>
  </si>
  <si>
    <t>171201231</t>
  </si>
  <si>
    <t>Poplatek za uložení zeminy a kamení na recyklační skládce (skládkovné) kód odpadu 17 05 04</t>
  </si>
  <si>
    <t>t</t>
  </si>
  <si>
    <t>-1229058991</t>
  </si>
  <si>
    <t>Poplatek za uložení stavebního odpadu na recyklační skládce (skládkovné) zeminy a kamení zatříděného do Katalogu odpadů pod kódem 17 05 04</t>
  </si>
  <si>
    <t>https://podminky.urs.cz/item/CS_URS_2023_01/171201231</t>
  </si>
  <si>
    <t>Poznámka k položce:_x000d_
- přesné množství bude dokladováno vážními lístky a fakturováno dle skutečnosti</t>
  </si>
  <si>
    <t>169,819*1,8 'Přepočtené koeficientem množství</t>
  </si>
  <si>
    <t>174151101</t>
  </si>
  <si>
    <t>Zásyp jam, šachet rýh nebo kolem objektů sypaninou se zhutněním</t>
  </si>
  <si>
    <t>34277590</t>
  </si>
  <si>
    <t>Zásyp sypaninou z jakékoliv horniny strojně s uložením výkopku ve vrstvách se zhutněním jam, šachet, rýh nebo kolem objektů v těchto vykopávkách</t>
  </si>
  <si>
    <t>https://podminky.urs.cz/item/CS_URS_2023_01/174151101</t>
  </si>
  <si>
    <t>Poznámka k položce:_x000d_
- přesné množství bude dokladovánovýměrami a fakturováno dle skutečnosti</t>
  </si>
  <si>
    <t>"zásypy; předpoklad 15% z výkopů</t>
  </si>
  <si>
    <t>199,787*0,15</t>
  </si>
  <si>
    <t>9</t>
  </si>
  <si>
    <t>181152302</t>
  </si>
  <si>
    <t>Úprava pláně pro silnice a dálnice v zářezech se zhutněním</t>
  </si>
  <si>
    <t>822907977</t>
  </si>
  <si>
    <t>Úprava pláně na stavbách silnic a dálnic strojně v zářezech mimo skalních se zhutněním</t>
  </si>
  <si>
    <t>https://podminky.urs.cz/item/CS_URS_2023_01/181152302</t>
  </si>
  <si>
    <t>(45,678+213,936+343,5)</t>
  </si>
  <si>
    <t>10</t>
  </si>
  <si>
    <t>181311103</t>
  </si>
  <si>
    <t>Rozprostření ornice tl vrstvy do 200 mm v rovině nebo ve svahu do 1:5 ručně</t>
  </si>
  <si>
    <t>-1362375629</t>
  </si>
  <si>
    <t>Rozprostření a urovnání ornice v rovině nebo ve svahu sklonu do 1:5 ručně při souvislé ploše, tl. vrstvy do 200 mm</t>
  </si>
  <si>
    <t>https://podminky.urs.cz/item/CS_URS_2023_01/181311103</t>
  </si>
  <si>
    <t>25 "záhon</t>
  </si>
  <si>
    <t>11</t>
  </si>
  <si>
    <t>181351103</t>
  </si>
  <si>
    <t>Rozprostření ornice tl vrstvy do 200 mm pl přes 100 do 500 m2 v rovině nebo ve svahu do 1:5 strojně</t>
  </si>
  <si>
    <t>-1350294695</t>
  </si>
  <si>
    <t>Rozprostření a urovnání ornice v rovině nebo ve svahu sklonu do 1:5 strojně při souvislé ploše přes 100 do 500 m2, tl. vrstvy do 200 mm</t>
  </si>
  <si>
    <t>https://podminky.urs.cz/item/CS_URS_2023_01/181351103</t>
  </si>
  <si>
    <t>250 "travnaté plochy</t>
  </si>
  <si>
    <t>12</t>
  </si>
  <si>
    <t>M</t>
  </si>
  <si>
    <t>10371500</t>
  </si>
  <si>
    <t>substrát pro trávníky VL</t>
  </si>
  <si>
    <t>1782854144</t>
  </si>
  <si>
    <t>(250*0,2)</t>
  </si>
  <si>
    <t>13</t>
  </si>
  <si>
    <t>181411131</t>
  </si>
  <si>
    <t>Založení parkového trávníku výsevem pl do 1000 m2 v rovině a ve svahu do 1:5</t>
  </si>
  <si>
    <t>895882559</t>
  </si>
  <si>
    <t>Založení trávníku na půdě předem připravené plochy do 1000 m2 výsevem včetně utažení parkového v rovině nebo na svahu do 1:5</t>
  </si>
  <si>
    <t>https://podminky.urs.cz/item/CS_URS_2023_01/181411131</t>
  </si>
  <si>
    <t>14</t>
  </si>
  <si>
    <t>00572420</t>
  </si>
  <si>
    <t>osivo směs travní parková okrasná</t>
  </si>
  <si>
    <t>kg</t>
  </si>
  <si>
    <t>-1050934742</t>
  </si>
  <si>
    <t>250*0,02 'Přepočtené koeficientem množství</t>
  </si>
  <si>
    <t>181951111</t>
  </si>
  <si>
    <t>Úprava pláně v hornině třídy těžitelnosti I skupiny 1 až 3 bez zhutnění strojně</t>
  </si>
  <si>
    <t>-427491480</t>
  </si>
  <si>
    <t>Úprava pláně vyrovnáním výškových rozdílů strojně v hornině třídy těžitelnosti I, skupiny 1 až 3 bez zhutnění</t>
  </si>
  <si>
    <t>https://podminky.urs.cz/item/CS_URS_2023_01/181951111</t>
  </si>
  <si>
    <t>16</t>
  </si>
  <si>
    <t>183205111</t>
  </si>
  <si>
    <t>Založení záhonu v rovině a svahu do 1:5 zemina skupiny 1 a 2</t>
  </si>
  <si>
    <t>1305882232</t>
  </si>
  <si>
    <t>Založení záhonu pro výsadbu rostlin v rovině nebo na svahu do 1:5 v zemině skupiny 1 až 2</t>
  </si>
  <si>
    <t>https://podminky.urs.cz/item/CS_URS_2023_01/183205111</t>
  </si>
  <si>
    <t>17</t>
  </si>
  <si>
    <t>10321100</t>
  </si>
  <si>
    <t>zahradní substrát pro výsadbu VL</t>
  </si>
  <si>
    <t>-286737514</t>
  </si>
  <si>
    <t>(25*0,2)</t>
  </si>
  <si>
    <t>18</t>
  </si>
  <si>
    <t>183211312</t>
  </si>
  <si>
    <t>Výsadba trvalek prostokořenných</t>
  </si>
  <si>
    <t>kus</t>
  </si>
  <si>
    <t>1384600720</t>
  </si>
  <si>
    <t>Výsadba květin do připravené půdy se zalitím do připravené půdy, se zalitím trvalek prostokořenných</t>
  </si>
  <si>
    <t>https://podminky.urs.cz/item/CS_URS_2023_01/183211312</t>
  </si>
  <si>
    <t>19</t>
  </si>
  <si>
    <t>185851121</t>
  </si>
  <si>
    <t>Dovoz vody pro zálivku rostlin za vzdálenost do 1000 m</t>
  </si>
  <si>
    <t>1211229003</t>
  </si>
  <si>
    <t>Dovoz vody pro zálivku rostlin na vzdálenost do 1000 m</t>
  </si>
  <si>
    <t>https://podminky.urs.cz/item/CS_URS_2023_01/185851121</t>
  </si>
  <si>
    <t>"zalití předpoklad 3x 5l/m3</t>
  </si>
  <si>
    <t>(250*5/1000)*3</t>
  </si>
  <si>
    <t>20</t>
  </si>
  <si>
    <t>185851129</t>
  </si>
  <si>
    <t>Příplatek k dovozu vody pro zálivku rostlin do 1000 m ZKD 1000 m</t>
  </si>
  <si>
    <t>-146320241</t>
  </si>
  <si>
    <t>Dovoz vody pro zálivku rostlin Příplatek k ceně za každých dalších i započatých 1000 m</t>
  </si>
  <si>
    <t>https://podminky.urs.cz/item/CS_URS_2023_01/185851129</t>
  </si>
  <si>
    <t>3,75*5 'Přepočtené koeficientem množství</t>
  </si>
  <si>
    <t>Svislé a kompletní konstrukce</t>
  </si>
  <si>
    <t>386110102</t>
  </si>
  <si>
    <t>Montáž odlučovače ropných látek betonového průtoku 5 l/s</t>
  </si>
  <si>
    <t>-188902805</t>
  </si>
  <si>
    <t>Montáž odlučovačů ropných látek betonových, průtoku 5 l/s</t>
  </si>
  <si>
    <t>https://podminky.urs.cz/item/CS_URS_2023_01/386110102</t>
  </si>
  <si>
    <t>22</t>
  </si>
  <si>
    <t>59432162</t>
  </si>
  <si>
    <t>lapák tuků žb, průtok 4L/s, objem jímky 400L, DN 150, bez nádstavce a desky</t>
  </si>
  <si>
    <t>187112805</t>
  </si>
  <si>
    <t>23</t>
  </si>
  <si>
    <t>59432202</t>
  </si>
  <si>
    <t>zákrytová deska, D1270/1000,1x poklop D400, základní</t>
  </si>
  <si>
    <t>1389554136</t>
  </si>
  <si>
    <t>Vodorovné konstrukce</t>
  </si>
  <si>
    <t>24</t>
  </si>
  <si>
    <t>452311141</t>
  </si>
  <si>
    <t>Podkladní desky z betonu prostého bez zvýšených nároků na prostředí tř. C 16/20 otevřený výkop</t>
  </si>
  <si>
    <t>-1840506097</t>
  </si>
  <si>
    <t>Podkladní a zajišťovací konstrukce z betonu prostého v otevřeném výkopu bez zvýšených nároků na prostředí desky pod potrubí, stoky a drobné objekty z betonu tř. C 16/20</t>
  </si>
  <si>
    <t>https://podminky.urs.cz/item/CS_URS_2023_01/452311141</t>
  </si>
  <si>
    <t>"sorpční vpusť; podkladní beton</t>
  </si>
  <si>
    <t>(1,5*0,9*0,15)</t>
  </si>
  <si>
    <t>Komunikace pozemní</t>
  </si>
  <si>
    <t>564861011</t>
  </si>
  <si>
    <t>Podklad ze štěrkodrtě ŠD plochy do 100 m2 tl 200 mm</t>
  </si>
  <si>
    <t>-1563899451</t>
  </si>
  <si>
    <t>Podklad ze štěrkodrti ŠD s rozprostřením a zhutněním plochy jednotlivě do 100 m2, po zhutnění tl. 200 mm</t>
  </si>
  <si>
    <t>https://podminky.urs.cz/item/CS_URS_2023_01/564861011</t>
  </si>
  <si>
    <t>"chodník</t>
  </si>
  <si>
    <t>(0,85*(1,12+1,8)/2)</t>
  </si>
  <si>
    <t>((1,76+2,26)/2)*1,1</t>
  </si>
  <si>
    <t>((2,57+3,04)/2)*1,1</t>
  </si>
  <si>
    <t>Mezisoučet</t>
  </si>
  <si>
    <t>"betonová dlažba; kruhové plochy</t>
  </si>
  <si>
    <t>"černá - středy kruhů</t>
  </si>
  <si>
    <t>(3,14*(1,1^2))*2</t>
  </si>
  <si>
    <t>"černá ke schodišti (pruh)</t>
  </si>
  <si>
    <t>(7,25*0,6)</t>
  </si>
  <si>
    <t>"černá mezi kruhem a parkingem</t>
  </si>
  <si>
    <t>(1,5*(9,44+9,93)/2)+(1,5*(9,93+11,97)/2)-(0,6*(6,05+6,49)/2)</t>
  </si>
  <si>
    <t>26</t>
  </si>
  <si>
    <t>564861111</t>
  </si>
  <si>
    <t>Podklad ze štěrkodrtě ŠD plochy přes 100 m2 tl 200 mm</t>
  </si>
  <si>
    <t>1817286353</t>
  </si>
  <si>
    <t>Podklad ze štěrkodrti ŠD s rozprostřením a zhutněním plochy přes 100 m2, po zhutnění tl. 200 mm</t>
  </si>
  <si>
    <t>https://podminky.urs.cz/item/CS_URS_2023_01/564861111</t>
  </si>
  <si>
    <t>"referenční výrobek BEST KARO; antracitová (tvar)</t>
  </si>
  <si>
    <t>"černá plocha vlevo od schodiště</t>
  </si>
  <si>
    <t>(((4,39+6,55)/2)*((5,24+8,37)/2))</t>
  </si>
  <si>
    <t>(((2,43+02,76)/2)*((0,45+0,77)/2))</t>
  </si>
  <si>
    <t>"šedá plocha vpravo od schodiště u domu</t>
  </si>
  <si>
    <t>(4,85*1,53)</t>
  </si>
  <si>
    <t>(3,75*(2,19+2,98)/2)</t>
  </si>
  <si>
    <t>(4,19*0,3)+(2,18*1,6)+(2,18*2,59)/2</t>
  </si>
  <si>
    <t>(2,56*(6,65+6,8)/2)</t>
  </si>
  <si>
    <t>(((6,8+6,15)/2)*(2,9+3,6)/2)</t>
  </si>
  <si>
    <t>(1,8*3,6)/2</t>
  </si>
  <si>
    <t>(((2,3+1,5)/2)*(1,69+0,9)/2)</t>
  </si>
  <si>
    <t>"šedá - vnější kruhy</t>
  </si>
  <si>
    <t>(3,14*(4,45^2))-(3,14*(1,1^2))-(2,35*0,6)</t>
  </si>
  <si>
    <t>(3,14*(3^2))-(3,14*(1,1^2))</t>
  </si>
  <si>
    <t>"šedá ke schodišti</t>
  </si>
  <si>
    <t>(((5,11+4,93)/2)*1,5+((4,93+5,3)/2)*1,5)-(4,9*0,6)</t>
  </si>
  <si>
    <t>"šedá mezi kruhy</t>
  </si>
  <si>
    <t>(1,5*(3,35+2,67)/2)*2</t>
  </si>
  <si>
    <t>"šedý pruh</t>
  </si>
  <si>
    <t>(0,6*(6,05+6,49)/2)</t>
  </si>
  <si>
    <t>27</t>
  </si>
  <si>
    <t>564871111</t>
  </si>
  <si>
    <t>Podklad ze štěrkodrtě ŠD plochy přes 100 m2 tl 250 mm</t>
  </si>
  <si>
    <t>1380520582</t>
  </si>
  <si>
    <t>Podklad ze štěrkodrti ŠD s rozprostřením a zhutněním plochy přes 100 m2, po zhutnění tl. 250 mm</t>
  </si>
  <si>
    <t>https://podminky.urs.cz/item/CS_URS_2023_01/564871111</t>
  </si>
  <si>
    <t>"parkovací stání</t>
  </si>
  <si>
    <t>(6,8*2,75)*2 "stání č. 1, 5</t>
  </si>
  <si>
    <t>(6,8*2,5)*3 "stání č. 2 - 4</t>
  </si>
  <si>
    <t>(2,75*3,75) "stání č. 6</t>
  </si>
  <si>
    <t>(6,75*2,35)*2 "stání č. 7, 8</t>
  </si>
  <si>
    <t>"příjezdová komunikace</t>
  </si>
  <si>
    <t>(343,5-130,438)</t>
  </si>
  <si>
    <t>28</t>
  </si>
  <si>
    <t>596211110</t>
  </si>
  <si>
    <t>Kladení zámkové dlažby komunikací pro pěší ručně tl 60 mm skupiny A pl do 50 m2</t>
  </si>
  <si>
    <t>-437519221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</si>
  <si>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</si>
  <si>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https://podminky.urs.cz/item/CS_URS_2023_01/596211110</t>
  </si>
  <si>
    <t>"slepecké pásy</t>
  </si>
  <si>
    <t>(1,8+3,8)*0,4</t>
  </si>
  <si>
    <t>29</t>
  </si>
  <si>
    <t>59245021</t>
  </si>
  <si>
    <t>dlažba tvar čtverec betonová 200x200x60mm přírodní</t>
  </si>
  <si>
    <t>1014202062</t>
  </si>
  <si>
    <t>6,538*1,03 'Přepočtené koeficientem množství</t>
  </si>
  <si>
    <t>30</t>
  </si>
  <si>
    <t>59245222</t>
  </si>
  <si>
    <t>dlažba zámková tvaru I základní pro nevidomé 196x161x60mm barevná</t>
  </si>
  <si>
    <t>1776918237</t>
  </si>
  <si>
    <t>2,24*1,03 'Přepočtené koeficientem množství</t>
  </si>
  <si>
    <t>31</t>
  </si>
  <si>
    <t>596211111</t>
  </si>
  <si>
    <t>Kladení zámkové dlažby komunikací pro pěší ručně tl 60 mm skupiny A pl přes 50 do 100 m2</t>
  </si>
  <si>
    <t>-2039210940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</si>
  <si>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50 do 100 m2</t>
  </si>
  <si>
    <t>https://podminky.urs.cz/item/CS_URS_2023_01/596211111</t>
  </si>
  <si>
    <t>32</t>
  </si>
  <si>
    <t>59245263</t>
  </si>
  <si>
    <t>dlažba tvar čtverec betonová 200x200x60mm barevná</t>
  </si>
  <si>
    <t>1819007433</t>
  </si>
  <si>
    <t>107,45*1,03 'Přepočtené koeficientem množství</t>
  </si>
  <si>
    <t>33</t>
  </si>
  <si>
    <t>596211213</t>
  </si>
  <si>
    <t>Kladení zámkové dlažby komunikací pro pěší ručně tl 80 mm skupiny A pl přes 300 m2</t>
  </si>
  <si>
    <t>-54806812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</si>
  <si>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80 mm skupiny A, pro plochy přes 300 m2</t>
  </si>
  <si>
    <t>https://podminky.urs.cz/item/CS_URS_2023_01/596211213</t>
  </si>
  <si>
    <t>34</t>
  </si>
  <si>
    <t>59245213</t>
  </si>
  <si>
    <t>dlažba zámková tvaru I 196x161x80mm přírodní</t>
  </si>
  <si>
    <t>-930615000</t>
  </si>
  <si>
    <t>343,5*1,03 'Přepočtené koeficientem množství</t>
  </si>
  <si>
    <t>35</t>
  </si>
  <si>
    <t>596811120</t>
  </si>
  <si>
    <t>Kladení betonové dlažby komunikací pro pěší do lože z kameniva velikosti do 0,09 m2 pl do 50 m2</t>
  </si>
  <si>
    <t>646614600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</si>
  <si>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do 50 m2</t>
  </si>
  <si>
    <t>https://podminky.urs.cz/item/CS_URS_2023_01/596811120</t>
  </si>
  <si>
    <t>36</t>
  </si>
  <si>
    <t>592spec-001</t>
  </si>
  <si>
    <t>betonová dlažba šedá; historický vzhled tl. 40 mm</t>
  </si>
  <si>
    <t>-942648195</t>
  </si>
  <si>
    <t>106,486*1,03 'Přepočtené koeficientem množství</t>
  </si>
  <si>
    <t>37</t>
  </si>
  <si>
    <t>1734431024</t>
  </si>
  <si>
    <t>38</t>
  </si>
  <si>
    <t>592spec-002</t>
  </si>
  <si>
    <t>betonová dlažba černá; historický vzhled tl. 40 mm</t>
  </si>
  <si>
    <t>1721431134</t>
  </si>
  <si>
    <t>39,14*1,03 'Přepočtené koeficientem množství</t>
  </si>
  <si>
    <t>Trubní vedení</t>
  </si>
  <si>
    <t>39</t>
  </si>
  <si>
    <t>899623151</t>
  </si>
  <si>
    <t>Obetonování potrubí nebo zdiva stok betonem prostým tř. C 16/20 v otevřeném výkopu</t>
  </si>
  <si>
    <t>-2108809128</t>
  </si>
  <si>
    <t>Obetonování potrubí nebo zdiva stok betonem prostým v otevřeném výkopu, betonem tř. C 16/20</t>
  </si>
  <si>
    <t>https://podminky.urs.cz/item/CS_URS_2023_01/899623151</t>
  </si>
  <si>
    <t>"sorpční vpusť; obetonování</t>
  </si>
  <si>
    <t>(1,5*1,1*0,15)*2</t>
  </si>
  <si>
    <t>(0,6*1,1*0,15)*2</t>
  </si>
  <si>
    <t>Ostatní konstrukce a práce, bourání</t>
  </si>
  <si>
    <t>40</t>
  </si>
  <si>
    <t>914111111</t>
  </si>
  <si>
    <t>Montáž svislé dopravní značky do velikosti 1 m2 objímkami na sloupek nebo konzolu</t>
  </si>
  <si>
    <t>1992923482</t>
  </si>
  <si>
    <t>Montáž svislé dopravní značky základní velikosti do 1 m2 objímkami na sloupky nebo konzoly</t>
  </si>
  <si>
    <t>https://podminky.urs.cz/item/CS_URS_2023_01/914111111</t>
  </si>
  <si>
    <t>1 "IP 11c</t>
  </si>
  <si>
    <t>1 "IP 11b</t>
  </si>
  <si>
    <t>1 "IP 12 + O1</t>
  </si>
  <si>
    <t>41</t>
  </si>
  <si>
    <t>40445625</t>
  </si>
  <si>
    <t>informativní značky provozní IP8, IP9, IP11-IP13 500x700mm</t>
  </si>
  <si>
    <t>1998523893</t>
  </si>
  <si>
    <t>42</t>
  </si>
  <si>
    <t>914511111</t>
  </si>
  <si>
    <t>Montáž sloupku dopravních značek délky do 3,5 m s betonovým základem</t>
  </si>
  <si>
    <t>2082855568</t>
  </si>
  <si>
    <t>Montáž sloupku dopravních značek délky do 3,5 m do betonového základu</t>
  </si>
  <si>
    <t>https://podminky.urs.cz/item/CS_URS_2023_01/914511111</t>
  </si>
  <si>
    <t>43</t>
  </si>
  <si>
    <t>40445225</t>
  </si>
  <si>
    <t>sloupek pro dopravní značku Zn D 60mm v 3,5m</t>
  </si>
  <si>
    <t>447408984</t>
  </si>
  <si>
    <t>44</t>
  </si>
  <si>
    <t>915211111</t>
  </si>
  <si>
    <t>Vodorovné dopravní značení dělící čáry souvislé š 125 mm bílý plast</t>
  </si>
  <si>
    <t>-1038190851</t>
  </si>
  <si>
    <t>Vodorovné dopravní značení stříkaným plastem dělící čára šířky 125 mm souvislá bílá základní</t>
  </si>
  <si>
    <t>https://podminky.urs.cz/item/CS_URS_2023_01/915211111</t>
  </si>
  <si>
    <t>"V10c</t>
  </si>
  <si>
    <t>(6,8*4) "stání 1 - 5</t>
  </si>
  <si>
    <t>5,05 "stání 6</t>
  </si>
  <si>
    <t>(2,35+1) "podélné stání 7 - 8</t>
  </si>
  <si>
    <t>45</t>
  </si>
  <si>
    <t>915231111</t>
  </si>
  <si>
    <t>Vodorovné dopravní značení přechody pro chodce, šipky, symboly bílý plast</t>
  </si>
  <si>
    <t>180418113</t>
  </si>
  <si>
    <t>Vodorovné dopravní značení stříkaným plastem přechody pro chodce, šipky, symboly nápisy bílé základní</t>
  </si>
  <si>
    <t>https://podminky.urs.cz/item/CS_URS_2023_01/915231111</t>
  </si>
  <si>
    <t>1 "symbol imobilní</t>
  </si>
  <si>
    <t>46</t>
  </si>
  <si>
    <t>915611111</t>
  </si>
  <si>
    <t>Předznačení vodorovného liniového značení</t>
  </si>
  <si>
    <t>-2110829007</t>
  </si>
  <si>
    <t>Předznačení pro vodorovné značení stříkané barvou nebo prováděné z nátěrových hmot liniové dělicí čáry, vodicí proužky</t>
  </si>
  <si>
    <t>https://podminky.urs.cz/item/CS_URS_2023_01/915611111</t>
  </si>
  <si>
    <t>47</t>
  </si>
  <si>
    <t>915621111</t>
  </si>
  <si>
    <t>Předznačení vodorovného plošného značení</t>
  </si>
  <si>
    <t>585457937</t>
  </si>
  <si>
    <t>Předznačení pro vodorovné značení stříkané barvou nebo prováděné z nátěrových hmot plošné šipky, symboly, nápisy</t>
  </si>
  <si>
    <t>https://podminky.urs.cz/item/CS_URS_2023_01/915621111</t>
  </si>
  <si>
    <t>48</t>
  </si>
  <si>
    <t>916231213</t>
  </si>
  <si>
    <t>Osazení chodníkového obrubníku betonového stojatého s boční opěrou do lože z betonu prostého</t>
  </si>
  <si>
    <t>895895012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</si>
  <si>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</si>
  <si>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https://podminky.urs.cz/item/CS_URS_2023_01/916231213</t>
  </si>
  <si>
    <t>(4,8+8,6+2,54+14,6+2,9+4,5+5,6+3,1+6,7+5,2+0,7+3+0,7+0,4+13,7+0,4+0,9+1,7+0,7+7,8+0,7)</t>
  </si>
  <si>
    <t>49</t>
  </si>
  <si>
    <t>59217017</t>
  </si>
  <si>
    <t>obrubník betonový chodníkový 1000x100x250mm</t>
  </si>
  <si>
    <t>-1758186678</t>
  </si>
  <si>
    <t>89,24*1,02 'Přepočtené koeficientem množství</t>
  </si>
  <si>
    <t>50</t>
  </si>
  <si>
    <t>916331112</t>
  </si>
  <si>
    <t>Osazení zahradního obrubníku betonového do lože z betonu s boční opěrou</t>
  </si>
  <si>
    <t>1561559481</t>
  </si>
  <si>
    <t>Osazení zahradního obrubníku betonového s ložem tl. od 50 do 100 mm z betonu prostého tř. C 12/15 s boční opěrou z betonu prostého tř. C 12/15</t>
  </si>
  <si>
    <t>https://podminky.urs.cz/item/CS_URS_2023_01/916331112</t>
  </si>
  <si>
    <t>(0,9+1,7+2,6+3,1+3,1)</t>
  </si>
  <si>
    <t>(9,4+12+5,9*2+3,4*2)</t>
  </si>
  <si>
    <t>(10,9+1,8+0,9+5,2+3,3)</t>
  </si>
  <si>
    <t>(6,4+4,4+0,6)</t>
  </si>
  <si>
    <t>(1,5+2,1+7+5,3)</t>
  </si>
  <si>
    <t>51</t>
  </si>
  <si>
    <t>59217036</t>
  </si>
  <si>
    <t>obrubník betonový parkový přírodní 500x80x250mm</t>
  </si>
  <si>
    <t>-2063967910</t>
  </si>
  <si>
    <t>100,8*1,02 'Přepočtené koeficientem množství</t>
  </si>
  <si>
    <t>52</t>
  </si>
  <si>
    <t>919732211</t>
  </si>
  <si>
    <t>Styčná spára napojení nového živičného povrchu na stávající za tepla š 15 mm hl 25 mm s prořezáním</t>
  </si>
  <si>
    <t>393690092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</si>
  <si>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</si>
  <si>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https://podminky.urs.cz/item/CS_URS_2023_01/919732211</t>
  </si>
  <si>
    <t>4,7 "žlab</t>
  </si>
  <si>
    <t>53</t>
  </si>
  <si>
    <t>935113111</t>
  </si>
  <si>
    <t>Osazení odvodňovacího polymerbetonového žlabu s krycím roštem šířky do 200 mm</t>
  </si>
  <si>
    <t>-759218934</t>
  </si>
  <si>
    <t>Osazení odvodňovacího žlabu s krycím roštem polymerbetonového šířky do 200 mm</t>
  </si>
  <si>
    <t>https://podminky.urs.cz/item/CS_URS_2023_01/935113111</t>
  </si>
  <si>
    <t>54</t>
  </si>
  <si>
    <t>59227007</t>
  </si>
  <si>
    <t>žlab odvodňovací z polymerbetonu se spádem dna 0,5% 130x160/165mm</t>
  </si>
  <si>
    <t>-1056490238</t>
  </si>
  <si>
    <t>55</t>
  </si>
  <si>
    <t>56241025</t>
  </si>
  <si>
    <t>rošt můstkový D400 litina pro žlab š 150mm</t>
  </si>
  <si>
    <t>1514759955</t>
  </si>
  <si>
    <t>56</t>
  </si>
  <si>
    <t>R91999001</t>
  </si>
  <si>
    <t>D+M hydrofobní geotextilie 400 g/m2; schopnost NTRF</t>
  </si>
  <si>
    <t>-1785875559</t>
  </si>
  <si>
    <t>997</t>
  </si>
  <si>
    <t>Přesun sutě</t>
  </si>
  <si>
    <t>57</t>
  </si>
  <si>
    <t>997221551</t>
  </si>
  <si>
    <t>Vodorovná doprava suti ze sypkých materiálů do 1 km</t>
  </si>
  <si>
    <t>-2088944542</t>
  </si>
  <si>
    <t>Vodorovná doprava suti bez naložení, ale se složením a s hrubým urovnáním ze sypkých materiálů, na vzdálenost do 1 km</t>
  </si>
  <si>
    <t>https://podminky.urs.cz/item/CS_URS_2023_01/997221551</t>
  </si>
  <si>
    <t>58</t>
  </si>
  <si>
    <t>997221559</t>
  </si>
  <si>
    <t>Příplatek ZKD 1 km u vodorovné dopravy suti ze sypkých materiálů</t>
  </si>
  <si>
    <t>836136810</t>
  </si>
  <si>
    <t>Vodorovná doprava suti bez naložení, ale se složením a s hrubým urovnáním Příplatek k ceně za každý další i započatý 1 km přes 1 km</t>
  </si>
  <si>
    <t>https://podminky.urs.cz/item/CS_URS_2023_01/997221559</t>
  </si>
  <si>
    <t>109,143*23 'Přepočtené koeficientem množství</t>
  </si>
  <si>
    <t>59</t>
  </si>
  <si>
    <t>997221611</t>
  </si>
  <si>
    <t>Nakládání suti na dopravní prostředky pro vodorovnou dopravu</t>
  </si>
  <si>
    <t>169238527</t>
  </si>
  <si>
    <t>Nakládání na dopravní prostředky pro vodorovnou dopravu suti</t>
  </si>
  <si>
    <t>https://podminky.urs.cz/item/CS_URS_2023_01/997221611</t>
  </si>
  <si>
    <t>60</t>
  </si>
  <si>
    <t>997221861</t>
  </si>
  <si>
    <t>Poplatek za uložení stavebního odpadu na recyklační skládce (skládkovné) z prostého betonu pod kódem 17 01 01</t>
  </si>
  <si>
    <t>-1517813496</t>
  </si>
  <si>
    <t>Poplatek za uložení stavebního odpadu na recyklační skládce (skládkovné) z prostého betonu zatříděného do Katalogu odpadů pod kódem 17 01 01</t>
  </si>
  <si>
    <t>https://podminky.urs.cz/item/CS_URS_2023_01/997221861</t>
  </si>
  <si>
    <t>24,6 "beton</t>
  </si>
  <si>
    <t>61</t>
  </si>
  <si>
    <t>997221875</t>
  </si>
  <si>
    <t>Poplatek za uložení stavebního odpadu na recyklační skládce (skládkovné) asfaltového bez obsahu dehtu zatříděného do Katalogu odpadů pod kódem 17 03 02</t>
  </si>
  <si>
    <t>203239307</t>
  </si>
  <si>
    <t>https://podminky.urs.cz/item/CS_URS_2023_01/997221875</t>
  </si>
  <si>
    <t>84,543 "asfalt</t>
  </si>
  <si>
    <t>998</t>
  </si>
  <si>
    <t>Přesun hmot</t>
  </si>
  <si>
    <t>62</t>
  </si>
  <si>
    <t>998223011</t>
  </si>
  <si>
    <t>Přesun hmot pro pozemní komunikace s krytem dlážděným</t>
  </si>
  <si>
    <t>647382219</t>
  </si>
  <si>
    <t>Přesun hmot pro pozemní komunikace s krytem dlážděným dopravní vzdálenost do 200 m jakékoliv délky objektu</t>
  </si>
  <si>
    <t>https://podminky.urs.cz/item/CS_URS_2023_01/998223011</t>
  </si>
  <si>
    <t>PSV</t>
  </si>
  <si>
    <t>Práce a dodávky PSV</t>
  </si>
  <si>
    <t>767</t>
  </si>
  <si>
    <t>Konstrukce zámečnické</t>
  </si>
  <si>
    <t>63</t>
  </si>
  <si>
    <t>767995112</t>
  </si>
  <si>
    <t>Montáž atypických zámečnických konstrukcí hm přes 5 do 10 kg</t>
  </si>
  <si>
    <t>-2052826776</t>
  </si>
  <si>
    <t>Montáž ostatních atypických zámečnických konstrukcí hmotnosti přes 5 do 10 kg</t>
  </si>
  <si>
    <t>https://podminky.urs.cz/item/CS_URS_2023_01/767995112</t>
  </si>
  <si>
    <t>"ocelová obruba 200x5</t>
  </si>
  <si>
    <t>(10,5*2)*8,4</t>
  </si>
  <si>
    <t>(8,9+1,2+1,3+3+5,3+2,9)*8,4</t>
  </si>
  <si>
    <t>64</t>
  </si>
  <si>
    <t>13515114</t>
  </si>
  <si>
    <t>ocel široká jakost S235JR 200x5mm</t>
  </si>
  <si>
    <t>-443932723</t>
  </si>
  <si>
    <t>0,366*1,1 'Přepočtené koeficientem množství</t>
  </si>
  <si>
    <t>65</t>
  </si>
  <si>
    <t>998767101</t>
  </si>
  <si>
    <t>Přesun hmot tonážní pro zámečnické konstrukce v objektech v do 6 m</t>
  </si>
  <si>
    <t>45038380</t>
  </si>
  <si>
    <t>Přesun hmot pro zámečnické konstrukce stanovený z hmotnosti přesunovaného materiálu vodorovná dopravní vzdálenost do 50 m v objektech výšky do 6 m</t>
  </si>
  <si>
    <t>https://podminky.urs.cz/item/CS_URS_2023_01/998767101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</si>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</sst>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7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8" fillId="0" borderId="0" xfId="0" applyFont="1" applyAlignment="1" applyProtection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10001000" TargetMode="External" /><Relationship Id="rId2" Type="http://schemas.openxmlformats.org/officeDocument/2006/relationships/hyperlink" Target="https://podminky.urs.cz/item/CS_URS_2023_01/030001000" TargetMode="External" /><Relationship Id="rId3" Type="http://schemas.openxmlformats.org/officeDocument/2006/relationships/hyperlink" Target="https://podminky.urs.cz/item/CS_URS_2023_01/043002000" TargetMode="External" /><Relationship Id="rId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107183" TargetMode="External" /><Relationship Id="rId2" Type="http://schemas.openxmlformats.org/officeDocument/2006/relationships/hyperlink" Target="https://podminky.urs.cz/item/CS_URS_2023_01/113202111" TargetMode="External" /><Relationship Id="rId3" Type="http://schemas.openxmlformats.org/officeDocument/2006/relationships/hyperlink" Target="https://podminky.urs.cz/item/CS_URS_2023_01/119005122" TargetMode="External" /><Relationship Id="rId4" Type="http://schemas.openxmlformats.org/officeDocument/2006/relationships/hyperlink" Target="https://podminky.urs.cz/item/CS_URS_2023_01/131251104" TargetMode="External" /><Relationship Id="rId5" Type="http://schemas.openxmlformats.org/officeDocument/2006/relationships/hyperlink" Target="https://podminky.urs.cz/item/CS_URS_2023_01/162751117" TargetMode="External" /><Relationship Id="rId6" Type="http://schemas.openxmlformats.org/officeDocument/2006/relationships/hyperlink" Target="https://podminky.urs.cz/item/CS_URS_2023_01/162751119" TargetMode="External" /><Relationship Id="rId7" Type="http://schemas.openxmlformats.org/officeDocument/2006/relationships/hyperlink" Target="https://podminky.urs.cz/item/CS_URS_2023_01/171201231" TargetMode="External" /><Relationship Id="rId8" Type="http://schemas.openxmlformats.org/officeDocument/2006/relationships/hyperlink" Target="https://podminky.urs.cz/item/CS_URS_2023_01/174151101" TargetMode="External" /><Relationship Id="rId9" Type="http://schemas.openxmlformats.org/officeDocument/2006/relationships/hyperlink" Target="https://podminky.urs.cz/item/CS_URS_2023_01/181152302" TargetMode="External" /><Relationship Id="rId10" Type="http://schemas.openxmlformats.org/officeDocument/2006/relationships/hyperlink" Target="https://podminky.urs.cz/item/CS_URS_2023_01/181311103" TargetMode="External" /><Relationship Id="rId11" Type="http://schemas.openxmlformats.org/officeDocument/2006/relationships/hyperlink" Target="https://podminky.urs.cz/item/CS_URS_2023_01/181351103" TargetMode="External" /><Relationship Id="rId12" Type="http://schemas.openxmlformats.org/officeDocument/2006/relationships/hyperlink" Target="https://podminky.urs.cz/item/CS_URS_2023_01/181411131" TargetMode="External" /><Relationship Id="rId13" Type="http://schemas.openxmlformats.org/officeDocument/2006/relationships/hyperlink" Target="https://podminky.urs.cz/item/CS_URS_2023_01/181951111" TargetMode="External" /><Relationship Id="rId14" Type="http://schemas.openxmlformats.org/officeDocument/2006/relationships/hyperlink" Target="https://podminky.urs.cz/item/CS_URS_2023_01/183205111" TargetMode="External" /><Relationship Id="rId15" Type="http://schemas.openxmlformats.org/officeDocument/2006/relationships/hyperlink" Target="https://podminky.urs.cz/item/CS_URS_2023_01/183211312" TargetMode="External" /><Relationship Id="rId16" Type="http://schemas.openxmlformats.org/officeDocument/2006/relationships/hyperlink" Target="https://podminky.urs.cz/item/CS_URS_2023_01/185851121" TargetMode="External" /><Relationship Id="rId17" Type="http://schemas.openxmlformats.org/officeDocument/2006/relationships/hyperlink" Target="https://podminky.urs.cz/item/CS_URS_2023_01/185851129" TargetMode="External" /><Relationship Id="rId18" Type="http://schemas.openxmlformats.org/officeDocument/2006/relationships/hyperlink" Target="https://podminky.urs.cz/item/CS_URS_2023_01/386110102" TargetMode="External" /><Relationship Id="rId19" Type="http://schemas.openxmlformats.org/officeDocument/2006/relationships/hyperlink" Target="https://podminky.urs.cz/item/CS_URS_2023_01/452311141" TargetMode="External" /><Relationship Id="rId20" Type="http://schemas.openxmlformats.org/officeDocument/2006/relationships/hyperlink" Target="https://podminky.urs.cz/item/CS_URS_2023_01/564861011" TargetMode="External" /><Relationship Id="rId21" Type="http://schemas.openxmlformats.org/officeDocument/2006/relationships/hyperlink" Target="https://podminky.urs.cz/item/CS_URS_2023_01/564861111" TargetMode="External" /><Relationship Id="rId22" Type="http://schemas.openxmlformats.org/officeDocument/2006/relationships/hyperlink" Target="https://podminky.urs.cz/item/CS_URS_2023_01/564871111" TargetMode="External" /><Relationship Id="rId23" Type="http://schemas.openxmlformats.org/officeDocument/2006/relationships/hyperlink" Target="https://podminky.urs.cz/item/CS_URS_2023_01/596211110" TargetMode="External" /><Relationship Id="rId24" Type="http://schemas.openxmlformats.org/officeDocument/2006/relationships/hyperlink" Target="https://podminky.urs.cz/item/CS_URS_2023_01/596211111" TargetMode="External" /><Relationship Id="rId25" Type="http://schemas.openxmlformats.org/officeDocument/2006/relationships/hyperlink" Target="https://podminky.urs.cz/item/CS_URS_2023_01/596211213" TargetMode="External" /><Relationship Id="rId26" Type="http://schemas.openxmlformats.org/officeDocument/2006/relationships/hyperlink" Target="https://podminky.urs.cz/item/CS_URS_2023_01/596811120" TargetMode="External" /><Relationship Id="rId27" Type="http://schemas.openxmlformats.org/officeDocument/2006/relationships/hyperlink" Target="https://podminky.urs.cz/item/CS_URS_2023_01/596811120" TargetMode="External" /><Relationship Id="rId28" Type="http://schemas.openxmlformats.org/officeDocument/2006/relationships/hyperlink" Target="https://podminky.urs.cz/item/CS_URS_2023_01/899623151" TargetMode="External" /><Relationship Id="rId29" Type="http://schemas.openxmlformats.org/officeDocument/2006/relationships/hyperlink" Target="https://podminky.urs.cz/item/CS_URS_2023_01/914111111" TargetMode="External" /><Relationship Id="rId30" Type="http://schemas.openxmlformats.org/officeDocument/2006/relationships/hyperlink" Target="https://podminky.urs.cz/item/CS_URS_2023_01/914511111" TargetMode="External" /><Relationship Id="rId31" Type="http://schemas.openxmlformats.org/officeDocument/2006/relationships/hyperlink" Target="https://podminky.urs.cz/item/CS_URS_2023_01/915211111" TargetMode="External" /><Relationship Id="rId32" Type="http://schemas.openxmlformats.org/officeDocument/2006/relationships/hyperlink" Target="https://podminky.urs.cz/item/CS_URS_2023_01/915231111" TargetMode="External" /><Relationship Id="rId33" Type="http://schemas.openxmlformats.org/officeDocument/2006/relationships/hyperlink" Target="https://podminky.urs.cz/item/CS_URS_2023_01/915611111" TargetMode="External" /><Relationship Id="rId34" Type="http://schemas.openxmlformats.org/officeDocument/2006/relationships/hyperlink" Target="https://podminky.urs.cz/item/CS_URS_2023_01/915621111" TargetMode="External" /><Relationship Id="rId35" Type="http://schemas.openxmlformats.org/officeDocument/2006/relationships/hyperlink" Target="https://podminky.urs.cz/item/CS_URS_2023_01/916231213" TargetMode="External" /><Relationship Id="rId36" Type="http://schemas.openxmlformats.org/officeDocument/2006/relationships/hyperlink" Target="https://podminky.urs.cz/item/CS_URS_2023_01/916331112" TargetMode="External" /><Relationship Id="rId37" Type="http://schemas.openxmlformats.org/officeDocument/2006/relationships/hyperlink" Target="https://podminky.urs.cz/item/CS_URS_2023_01/919732211" TargetMode="External" /><Relationship Id="rId38" Type="http://schemas.openxmlformats.org/officeDocument/2006/relationships/hyperlink" Target="https://podminky.urs.cz/item/CS_URS_2023_01/935113111" TargetMode="External" /><Relationship Id="rId39" Type="http://schemas.openxmlformats.org/officeDocument/2006/relationships/hyperlink" Target="https://podminky.urs.cz/item/CS_URS_2023_01/997221551" TargetMode="External" /><Relationship Id="rId40" Type="http://schemas.openxmlformats.org/officeDocument/2006/relationships/hyperlink" Target="https://podminky.urs.cz/item/CS_URS_2023_01/997221559" TargetMode="External" /><Relationship Id="rId41" Type="http://schemas.openxmlformats.org/officeDocument/2006/relationships/hyperlink" Target="https://podminky.urs.cz/item/CS_URS_2023_01/997221611" TargetMode="External" /><Relationship Id="rId42" Type="http://schemas.openxmlformats.org/officeDocument/2006/relationships/hyperlink" Target="https://podminky.urs.cz/item/CS_URS_2023_01/997221861" TargetMode="External" /><Relationship Id="rId43" Type="http://schemas.openxmlformats.org/officeDocument/2006/relationships/hyperlink" Target="https://podminky.urs.cz/item/CS_URS_2023_01/997221875" TargetMode="External" /><Relationship Id="rId44" Type="http://schemas.openxmlformats.org/officeDocument/2006/relationships/hyperlink" Target="https://podminky.urs.cz/item/CS_URS_2023_01/998223011" TargetMode="External" /><Relationship Id="rId45" Type="http://schemas.openxmlformats.org/officeDocument/2006/relationships/hyperlink" Target="https://podminky.urs.cz/item/CS_URS_2023_01/767995112" TargetMode="External" /><Relationship Id="rId46" Type="http://schemas.openxmlformats.org/officeDocument/2006/relationships/hyperlink" Target="https://podminky.urs.cz/item/CS_URS_2023_01/998767101" TargetMode="External" /><Relationship Id="rId47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33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2023005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Úprava zpevněných ploch v okolí kulturního domu Luby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Luby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23. 1. 2023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Luby, nám. 5. května 164, 35137 Luby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PK Beránek &amp; Hradil, Svobody 7/1, 350 02 Cheb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Jakub Vilingr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ROUND(SUM(AG55:AG57),2)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ROUND(SUM(AS55:AS57),2)</f>
        <v>0</v>
      </c>
      <c r="AT54" s="108">
        <f>ROUND(SUM(AV54:AW54),2)</f>
        <v>0</v>
      </c>
      <c r="AU54" s="109">
        <f>ROUND(SUM(AU55:AU57),5)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ROUND(SUM(AZ55:AZ57),2)</f>
        <v>0</v>
      </c>
      <c r="BA54" s="108">
        <f>ROUND(SUM(BA55:BA57),2)</f>
        <v>0</v>
      </c>
      <c r="BB54" s="108">
        <f>ROUND(SUM(BB55:BB57),2)</f>
        <v>0</v>
      </c>
      <c r="BC54" s="108">
        <f>ROUND(SUM(BC55:BC57),2)</f>
        <v>0</v>
      </c>
      <c r="BD54" s="110">
        <f>ROUND(SUM(BD55:BD57),2)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16.5" customHeight="1">
      <c r="A55" s="113" t="s">
        <v>76</v>
      </c>
      <c r="B55" s="114"/>
      <c r="C55" s="115"/>
      <c r="D55" s="116" t="s">
        <v>77</v>
      </c>
      <c r="E55" s="116"/>
      <c r="F55" s="116"/>
      <c r="G55" s="116"/>
      <c r="H55" s="116"/>
      <c r="I55" s="117"/>
      <c r="J55" s="116" t="s">
        <v>78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'00 - Pokyny pro zpracován...'!J30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79</v>
      </c>
      <c r="AR55" s="120"/>
      <c r="AS55" s="121">
        <v>0</v>
      </c>
      <c r="AT55" s="122">
        <f>ROUND(SUM(AV55:AW55),2)</f>
        <v>0</v>
      </c>
      <c r="AU55" s="123">
        <f>'00 - Pokyny pro zpracován...'!P80</f>
        <v>0</v>
      </c>
      <c r="AV55" s="122">
        <f>'00 - Pokyny pro zpracován...'!J33</f>
        <v>0</v>
      </c>
      <c r="AW55" s="122">
        <f>'00 - Pokyny pro zpracován...'!J34</f>
        <v>0</v>
      </c>
      <c r="AX55" s="122">
        <f>'00 - Pokyny pro zpracován...'!J35</f>
        <v>0</v>
      </c>
      <c r="AY55" s="122">
        <f>'00 - Pokyny pro zpracován...'!J36</f>
        <v>0</v>
      </c>
      <c r="AZ55" s="122">
        <f>'00 - Pokyny pro zpracován...'!F33</f>
        <v>0</v>
      </c>
      <c r="BA55" s="122">
        <f>'00 - Pokyny pro zpracován...'!F34</f>
        <v>0</v>
      </c>
      <c r="BB55" s="122">
        <f>'00 - Pokyny pro zpracován...'!F35</f>
        <v>0</v>
      </c>
      <c r="BC55" s="122">
        <f>'00 - Pokyny pro zpracován...'!F36</f>
        <v>0</v>
      </c>
      <c r="BD55" s="124">
        <f>'00 - Pokyny pro zpracován...'!F37</f>
        <v>0</v>
      </c>
      <c r="BE55" s="7"/>
      <c r="BT55" s="125" t="s">
        <v>80</v>
      </c>
      <c r="BV55" s="125" t="s">
        <v>74</v>
      </c>
      <c r="BW55" s="125" t="s">
        <v>81</v>
      </c>
      <c r="BX55" s="125" t="s">
        <v>5</v>
      </c>
      <c r="CL55" s="125" t="s">
        <v>82</v>
      </c>
      <c r="CM55" s="125" t="s">
        <v>83</v>
      </c>
    </row>
    <row r="56" s="7" customFormat="1" ht="16.5" customHeight="1">
      <c r="A56" s="113" t="s">
        <v>76</v>
      </c>
      <c r="B56" s="114"/>
      <c r="C56" s="115"/>
      <c r="D56" s="116" t="s">
        <v>84</v>
      </c>
      <c r="E56" s="116"/>
      <c r="F56" s="116"/>
      <c r="G56" s="116"/>
      <c r="H56" s="116"/>
      <c r="I56" s="117"/>
      <c r="J56" s="116" t="s">
        <v>85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'VRN - Vedlejší rozpočtové...'!J30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79</v>
      </c>
      <c r="AR56" s="120"/>
      <c r="AS56" s="121">
        <v>0</v>
      </c>
      <c r="AT56" s="122">
        <f>ROUND(SUM(AV56:AW56),2)</f>
        <v>0</v>
      </c>
      <c r="AU56" s="123">
        <f>'VRN - Vedlejší rozpočtové...'!P83</f>
        <v>0</v>
      </c>
      <c r="AV56" s="122">
        <f>'VRN - Vedlejší rozpočtové...'!J33</f>
        <v>0</v>
      </c>
      <c r="AW56" s="122">
        <f>'VRN - Vedlejší rozpočtové...'!J34</f>
        <v>0</v>
      </c>
      <c r="AX56" s="122">
        <f>'VRN - Vedlejší rozpočtové...'!J35</f>
        <v>0</v>
      </c>
      <c r="AY56" s="122">
        <f>'VRN - Vedlejší rozpočtové...'!J36</f>
        <v>0</v>
      </c>
      <c r="AZ56" s="122">
        <f>'VRN - Vedlejší rozpočtové...'!F33</f>
        <v>0</v>
      </c>
      <c r="BA56" s="122">
        <f>'VRN - Vedlejší rozpočtové...'!F34</f>
        <v>0</v>
      </c>
      <c r="BB56" s="122">
        <f>'VRN - Vedlejší rozpočtové...'!F35</f>
        <v>0</v>
      </c>
      <c r="BC56" s="122">
        <f>'VRN - Vedlejší rozpočtové...'!F36</f>
        <v>0</v>
      </c>
      <c r="BD56" s="124">
        <f>'VRN - Vedlejší rozpočtové...'!F37</f>
        <v>0</v>
      </c>
      <c r="BE56" s="7"/>
      <c r="BT56" s="125" t="s">
        <v>80</v>
      </c>
      <c r="BV56" s="125" t="s">
        <v>74</v>
      </c>
      <c r="BW56" s="125" t="s">
        <v>86</v>
      </c>
      <c r="BX56" s="125" t="s">
        <v>5</v>
      </c>
      <c r="CL56" s="125" t="s">
        <v>19</v>
      </c>
      <c r="CM56" s="125" t="s">
        <v>83</v>
      </c>
    </row>
    <row r="57" s="7" customFormat="1" ht="16.5" customHeight="1">
      <c r="A57" s="113" t="s">
        <v>76</v>
      </c>
      <c r="B57" s="114"/>
      <c r="C57" s="115"/>
      <c r="D57" s="116" t="s">
        <v>87</v>
      </c>
      <c r="E57" s="116"/>
      <c r="F57" s="116"/>
      <c r="G57" s="116"/>
      <c r="H57" s="116"/>
      <c r="I57" s="117"/>
      <c r="J57" s="116" t="s">
        <v>88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'ARS - Stavebně konstrukčn...'!J30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79</v>
      </c>
      <c r="AR57" s="120"/>
      <c r="AS57" s="126">
        <v>0</v>
      </c>
      <c r="AT57" s="127">
        <f>ROUND(SUM(AV57:AW57),2)</f>
        <v>0</v>
      </c>
      <c r="AU57" s="128">
        <f>'ARS - Stavebně konstrukčn...'!P90</f>
        <v>0</v>
      </c>
      <c r="AV57" s="127">
        <f>'ARS - Stavebně konstrukčn...'!J33</f>
        <v>0</v>
      </c>
      <c r="AW57" s="127">
        <f>'ARS - Stavebně konstrukčn...'!J34</f>
        <v>0</v>
      </c>
      <c r="AX57" s="127">
        <f>'ARS - Stavebně konstrukčn...'!J35</f>
        <v>0</v>
      </c>
      <c r="AY57" s="127">
        <f>'ARS - Stavebně konstrukčn...'!J36</f>
        <v>0</v>
      </c>
      <c r="AZ57" s="127">
        <f>'ARS - Stavebně konstrukčn...'!F33</f>
        <v>0</v>
      </c>
      <c r="BA57" s="127">
        <f>'ARS - Stavebně konstrukčn...'!F34</f>
        <v>0</v>
      </c>
      <c r="BB57" s="127">
        <f>'ARS - Stavebně konstrukčn...'!F35</f>
        <v>0</v>
      </c>
      <c r="BC57" s="127">
        <f>'ARS - Stavebně konstrukčn...'!F36</f>
        <v>0</v>
      </c>
      <c r="BD57" s="129">
        <f>'ARS - Stavebně konstrukčn...'!F37</f>
        <v>0</v>
      </c>
      <c r="BE57" s="7"/>
      <c r="BT57" s="125" t="s">
        <v>80</v>
      </c>
      <c r="BV57" s="125" t="s">
        <v>74</v>
      </c>
      <c r="BW57" s="125" t="s">
        <v>89</v>
      </c>
      <c r="BX57" s="125" t="s">
        <v>5</v>
      </c>
      <c r="CL57" s="125" t="s">
        <v>19</v>
      </c>
      <c r="CM57" s="125" t="s">
        <v>83</v>
      </c>
    </row>
    <row r="58" s="2" customFormat="1" ht="30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  <row r="59" s="2" customFormat="1" ht="6.96" customHeight="1">
      <c r="A59" s="40"/>
      <c r="B59" s="61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</sheetData>
  <sheetProtection sheet="1" formatColumns="0" formatRows="0" objects="1" scenarios="1" spinCount="100000" saltValue="0FznGoJQGJCCTz1xIZKJ26VqzCmvoHbxqcKgM/2HE+k0xnl6DjKeehynsms0aOoobA7kLFXN16iop2/QAwmTzA==" hashValue="74bk9cw+zMEbEIo250F71wQps6CGCrBSbcE1y/gtNt+x0mn7hnjE8ZIoNESn6GjXAioC/wWLA5TZcWifREAZZA==" algorithmName="SHA-512" password="9C2B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00 - Pokyny pro zpracován...'!C2" display="/"/>
    <hyperlink ref="A56" location="'VRN - Vedlejší rozpočtové...'!C2" display="/"/>
    <hyperlink ref="A57" location="'ARS - Stavebně konstrukč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90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Úprava zpevněných ploch v okolí kulturního domu Luby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91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92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82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23. 1. 2023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0"/>
      <c r="B27" s="141"/>
      <c r="C27" s="140"/>
      <c r="D27" s="140"/>
      <c r="E27" s="142" t="s">
        <v>37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ROUND((SUM(BE80:BE100)),  2)</f>
        <v>0</v>
      </c>
      <c r="G33" s="40"/>
      <c r="H33" s="40"/>
      <c r="I33" s="150">
        <v>0.20999999999999999</v>
      </c>
      <c r="J33" s="149">
        <f>ROUND(((SUM(BE80:BE100))*I33),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ROUND((SUM(BF80:BF100)),  2)</f>
        <v>0</v>
      </c>
      <c r="G34" s="40"/>
      <c r="H34" s="40"/>
      <c r="I34" s="150">
        <v>0.14999999999999999</v>
      </c>
      <c r="J34" s="149">
        <f>ROUND(((SUM(BF80:BF100))*I34),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ROUND((SUM(BG80:BG100)),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ROUND((SUM(BH80:BH100)),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ROUND((SUM(BI80:BI100)),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93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Úprava zpevněných ploch v okolí kulturního domu Luby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91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00 - Pokyny pro zpracování nabídky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Luby</v>
      </c>
      <c r="G52" s="42"/>
      <c r="H52" s="42"/>
      <c r="I52" s="34" t="s">
        <v>23</v>
      </c>
      <c r="J52" s="74" t="str">
        <f>IF(J12="","",J12)</f>
        <v>23. 1. 2023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Město Luby, nám. 5. května 164, 35137 Luby</v>
      </c>
      <c r="G54" s="42"/>
      <c r="H54" s="42"/>
      <c r="I54" s="34" t="s">
        <v>31</v>
      </c>
      <c r="J54" s="38" t="str">
        <f>E21</f>
        <v>PK Beránek &amp; Hradil, Svobody 7/1, 350 02 Cheb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Jakub Vilingr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94</v>
      </c>
      <c r="D57" s="164"/>
      <c r="E57" s="164"/>
      <c r="F57" s="164"/>
      <c r="G57" s="164"/>
      <c r="H57" s="164"/>
      <c r="I57" s="164"/>
      <c r="J57" s="165" t="s">
        <v>95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96</v>
      </c>
    </row>
    <row r="60" s="9" customFormat="1" ht="24.96" customHeight="1">
      <c r="A60" s="9"/>
      <c r="B60" s="167"/>
      <c r="C60" s="168"/>
      <c r="D60" s="169" t="s">
        <v>97</v>
      </c>
      <c r="E60" s="170"/>
      <c r="F60" s="170"/>
      <c r="G60" s="170"/>
      <c r="H60" s="170"/>
      <c r="I60" s="170"/>
      <c r="J60" s="171">
        <f>J81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3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6" s="2" customFormat="1" ht="6.96" customHeight="1">
      <c r="A66" s="40"/>
      <c r="B66" s="63"/>
      <c r="C66" s="64"/>
      <c r="D66" s="64"/>
      <c r="E66" s="64"/>
      <c r="F66" s="64"/>
      <c r="G66" s="64"/>
      <c r="H66" s="64"/>
      <c r="I66" s="64"/>
      <c r="J66" s="64"/>
      <c r="K66" s="64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4.96" customHeight="1">
      <c r="A67" s="40"/>
      <c r="B67" s="41"/>
      <c r="C67" s="25" t="s">
        <v>98</v>
      </c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12" customHeight="1">
      <c r="A69" s="40"/>
      <c r="B69" s="41"/>
      <c r="C69" s="34" t="s">
        <v>16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6.5" customHeight="1">
      <c r="A70" s="40"/>
      <c r="B70" s="41"/>
      <c r="C70" s="42"/>
      <c r="D70" s="42"/>
      <c r="E70" s="162" t="str">
        <f>E7</f>
        <v>Úprava zpevněných ploch v okolí kulturního domu Luby</v>
      </c>
      <c r="F70" s="34"/>
      <c r="G70" s="34"/>
      <c r="H70" s="34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91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71" t="str">
        <f>E9</f>
        <v>00 - Pokyny pro zpracování nabídky</v>
      </c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21</v>
      </c>
      <c r="D74" s="42"/>
      <c r="E74" s="42"/>
      <c r="F74" s="29" t="str">
        <f>F12</f>
        <v>Luby</v>
      </c>
      <c r="G74" s="42"/>
      <c r="H74" s="42"/>
      <c r="I74" s="34" t="s">
        <v>23</v>
      </c>
      <c r="J74" s="74" t="str">
        <f>IF(J12="","",J12)</f>
        <v>23. 1. 2023</v>
      </c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40.05" customHeight="1">
      <c r="A76" s="40"/>
      <c r="B76" s="41"/>
      <c r="C76" s="34" t="s">
        <v>25</v>
      </c>
      <c r="D76" s="42"/>
      <c r="E76" s="42"/>
      <c r="F76" s="29" t="str">
        <f>E15</f>
        <v>Město Luby, nám. 5. května 164, 35137 Luby</v>
      </c>
      <c r="G76" s="42"/>
      <c r="H76" s="42"/>
      <c r="I76" s="34" t="s">
        <v>31</v>
      </c>
      <c r="J76" s="38" t="str">
        <f>E21</f>
        <v>PK Beránek &amp; Hradil, Svobody 7/1, 350 02 Cheb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29</v>
      </c>
      <c r="D77" s="42"/>
      <c r="E77" s="42"/>
      <c r="F77" s="29" t="str">
        <f>IF(E18="","",E18)</f>
        <v>Vyplň údaj</v>
      </c>
      <c r="G77" s="42"/>
      <c r="H77" s="42"/>
      <c r="I77" s="34" t="s">
        <v>34</v>
      </c>
      <c r="J77" s="38" t="str">
        <f>E24</f>
        <v>Jakub Vilingr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0.32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0" customFormat="1" ht="29.28" customHeight="1">
      <c r="A79" s="173"/>
      <c r="B79" s="174"/>
      <c r="C79" s="175" t="s">
        <v>99</v>
      </c>
      <c r="D79" s="176" t="s">
        <v>57</v>
      </c>
      <c r="E79" s="176" t="s">
        <v>53</v>
      </c>
      <c r="F79" s="176" t="s">
        <v>54</v>
      </c>
      <c r="G79" s="176" t="s">
        <v>100</v>
      </c>
      <c r="H79" s="176" t="s">
        <v>101</v>
      </c>
      <c r="I79" s="176" t="s">
        <v>102</v>
      </c>
      <c r="J79" s="176" t="s">
        <v>95</v>
      </c>
      <c r="K79" s="177" t="s">
        <v>103</v>
      </c>
      <c r="L79" s="178"/>
      <c r="M79" s="94" t="s">
        <v>19</v>
      </c>
      <c r="N79" s="95" t="s">
        <v>42</v>
      </c>
      <c r="O79" s="95" t="s">
        <v>104</v>
      </c>
      <c r="P79" s="95" t="s">
        <v>105</v>
      </c>
      <c r="Q79" s="95" t="s">
        <v>106</v>
      </c>
      <c r="R79" s="95" t="s">
        <v>107</v>
      </c>
      <c r="S79" s="95" t="s">
        <v>108</v>
      </c>
      <c r="T79" s="96" t="s">
        <v>109</v>
      </c>
      <c r="U79" s="173"/>
      <c r="V79" s="173"/>
      <c r="W79" s="173"/>
      <c r="X79" s="173"/>
      <c r="Y79" s="173"/>
      <c r="Z79" s="173"/>
      <c r="AA79" s="173"/>
      <c r="AB79" s="173"/>
      <c r="AC79" s="173"/>
      <c r="AD79" s="173"/>
      <c r="AE79" s="173"/>
    </row>
    <row r="80" s="2" customFormat="1" ht="22.8" customHeight="1">
      <c r="A80" s="40"/>
      <c r="B80" s="41"/>
      <c r="C80" s="101" t="s">
        <v>110</v>
      </c>
      <c r="D80" s="42"/>
      <c r="E80" s="42"/>
      <c r="F80" s="42"/>
      <c r="G80" s="42"/>
      <c r="H80" s="42"/>
      <c r="I80" s="42"/>
      <c r="J80" s="179">
        <f>BK80</f>
        <v>0</v>
      </c>
      <c r="K80" s="42"/>
      <c r="L80" s="46"/>
      <c r="M80" s="97"/>
      <c r="N80" s="180"/>
      <c r="O80" s="98"/>
      <c r="P80" s="181">
        <f>P81</f>
        <v>0</v>
      </c>
      <c r="Q80" s="98"/>
      <c r="R80" s="181">
        <f>R81</f>
        <v>0</v>
      </c>
      <c r="S80" s="98"/>
      <c r="T80" s="182">
        <f>T81</f>
        <v>0</v>
      </c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T80" s="19" t="s">
        <v>71</v>
      </c>
      <c r="AU80" s="19" t="s">
        <v>96</v>
      </c>
      <c r="BK80" s="183">
        <f>BK81</f>
        <v>0</v>
      </c>
    </row>
    <row r="81" s="11" customFormat="1" ht="25.92" customHeight="1">
      <c r="A81" s="11"/>
      <c r="B81" s="184"/>
      <c r="C81" s="185"/>
      <c r="D81" s="186" t="s">
        <v>71</v>
      </c>
      <c r="E81" s="187" t="s">
        <v>111</v>
      </c>
      <c r="F81" s="187" t="s">
        <v>112</v>
      </c>
      <c r="G81" s="185"/>
      <c r="H81" s="185"/>
      <c r="I81" s="188"/>
      <c r="J81" s="189">
        <f>BK81</f>
        <v>0</v>
      </c>
      <c r="K81" s="185"/>
      <c r="L81" s="190"/>
      <c r="M81" s="191"/>
      <c r="N81" s="192"/>
      <c r="O81" s="192"/>
      <c r="P81" s="193">
        <f>SUM(P82:P100)</f>
        <v>0</v>
      </c>
      <c r="Q81" s="192"/>
      <c r="R81" s="193">
        <f>SUM(R82:R100)</f>
        <v>0</v>
      </c>
      <c r="S81" s="192"/>
      <c r="T81" s="194">
        <f>SUM(T82:T100)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5" t="s">
        <v>113</v>
      </c>
      <c r="AT81" s="196" t="s">
        <v>71</v>
      </c>
      <c r="AU81" s="196" t="s">
        <v>72</v>
      </c>
      <c r="AY81" s="195" t="s">
        <v>114</v>
      </c>
      <c r="BK81" s="197">
        <f>SUM(BK82:BK100)</f>
        <v>0</v>
      </c>
    </row>
    <row r="82" s="2" customFormat="1" ht="44.25" customHeight="1">
      <c r="A82" s="40"/>
      <c r="B82" s="41"/>
      <c r="C82" s="198" t="s">
        <v>80</v>
      </c>
      <c r="D82" s="198" t="s">
        <v>115</v>
      </c>
      <c r="E82" s="199" t="s">
        <v>116</v>
      </c>
      <c r="F82" s="200" t="s">
        <v>117</v>
      </c>
      <c r="G82" s="201" t="s">
        <v>19</v>
      </c>
      <c r="H82" s="202">
        <v>0</v>
      </c>
      <c r="I82" s="203"/>
      <c r="J82" s="204">
        <f>ROUND(I82*H82,2)</f>
        <v>0</v>
      </c>
      <c r="K82" s="200" t="s">
        <v>19</v>
      </c>
      <c r="L82" s="46"/>
      <c r="M82" s="205" t="s">
        <v>19</v>
      </c>
      <c r="N82" s="206" t="s">
        <v>43</v>
      </c>
      <c r="O82" s="86"/>
      <c r="P82" s="207">
        <f>O82*H82</f>
        <v>0</v>
      </c>
      <c r="Q82" s="207">
        <v>0</v>
      </c>
      <c r="R82" s="207">
        <f>Q82*H82</f>
        <v>0</v>
      </c>
      <c r="S82" s="207">
        <v>0</v>
      </c>
      <c r="T82" s="208">
        <f>S82*H82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R82" s="209" t="s">
        <v>118</v>
      </c>
      <c r="AT82" s="209" t="s">
        <v>115</v>
      </c>
      <c r="AU82" s="209" t="s">
        <v>80</v>
      </c>
      <c r="AY82" s="19" t="s">
        <v>114</v>
      </c>
      <c r="BE82" s="210">
        <f>IF(N82="základní",J82,0)</f>
        <v>0</v>
      </c>
      <c r="BF82" s="210">
        <f>IF(N82="snížená",J82,0)</f>
        <v>0</v>
      </c>
      <c r="BG82" s="210">
        <f>IF(N82="zákl. přenesená",J82,0)</f>
        <v>0</v>
      </c>
      <c r="BH82" s="210">
        <f>IF(N82="sníž. přenesená",J82,0)</f>
        <v>0</v>
      </c>
      <c r="BI82" s="210">
        <f>IF(N82="nulová",J82,0)</f>
        <v>0</v>
      </c>
      <c r="BJ82" s="19" t="s">
        <v>80</v>
      </c>
      <c r="BK82" s="210">
        <f>ROUND(I82*H82,2)</f>
        <v>0</v>
      </c>
      <c r="BL82" s="19" t="s">
        <v>118</v>
      </c>
      <c r="BM82" s="209" t="s">
        <v>119</v>
      </c>
    </row>
    <row r="83" s="2" customFormat="1">
      <c r="A83" s="40"/>
      <c r="B83" s="41"/>
      <c r="C83" s="42"/>
      <c r="D83" s="211" t="s">
        <v>120</v>
      </c>
      <c r="E83" s="42"/>
      <c r="F83" s="212" t="s">
        <v>117</v>
      </c>
      <c r="G83" s="42"/>
      <c r="H83" s="42"/>
      <c r="I83" s="213"/>
      <c r="J83" s="42"/>
      <c r="K83" s="42"/>
      <c r="L83" s="46"/>
      <c r="M83" s="214"/>
      <c r="N83" s="215"/>
      <c r="O83" s="86"/>
      <c r="P83" s="86"/>
      <c r="Q83" s="86"/>
      <c r="R83" s="86"/>
      <c r="S83" s="86"/>
      <c r="T83" s="87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120</v>
      </c>
      <c r="AU83" s="19" t="s">
        <v>80</v>
      </c>
    </row>
    <row r="84" s="2" customFormat="1" ht="24.15" customHeight="1">
      <c r="A84" s="40"/>
      <c r="B84" s="41"/>
      <c r="C84" s="198" t="s">
        <v>83</v>
      </c>
      <c r="D84" s="198" t="s">
        <v>115</v>
      </c>
      <c r="E84" s="199" t="s">
        <v>121</v>
      </c>
      <c r="F84" s="200" t="s">
        <v>122</v>
      </c>
      <c r="G84" s="201" t="s">
        <v>19</v>
      </c>
      <c r="H84" s="202">
        <v>0</v>
      </c>
      <c r="I84" s="203"/>
      <c r="J84" s="204">
        <f>ROUND(I84*H84,2)</f>
        <v>0</v>
      </c>
      <c r="K84" s="200" t="s">
        <v>19</v>
      </c>
      <c r="L84" s="46"/>
      <c r="M84" s="205" t="s">
        <v>19</v>
      </c>
      <c r="N84" s="206" t="s">
        <v>43</v>
      </c>
      <c r="O84" s="86"/>
      <c r="P84" s="207">
        <f>O84*H84</f>
        <v>0</v>
      </c>
      <c r="Q84" s="207">
        <v>0</v>
      </c>
      <c r="R84" s="207">
        <f>Q84*H84</f>
        <v>0</v>
      </c>
      <c r="S84" s="207">
        <v>0</v>
      </c>
      <c r="T84" s="208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09" t="s">
        <v>118</v>
      </c>
      <c r="AT84" s="209" t="s">
        <v>115</v>
      </c>
      <c r="AU84" s="209" t="s">
        <v>80</v>
      </c>
      <c r="AY84" s="19" t="s">
        <v>114</v>
      </c>
      <c r="BE84" s="210">
        <f>IF(N84="základní",J84,0)</f>
        <v>0</v>
      </c>
      <c r="BF84" s="210">
        <f>IF(N84="snížená",J84,0)</f>
        <v>0</v>
      </c>
      <c r="BG84" s="210">
        <f>IF(N84="zákl. přenesená",J84,0)</f>
        <v>0</v>
      </c>
      <c r="BH84" s="210">
        <f>IF(N84="sníž. přenesená",J84,0)</f>
        <v>0</v>
      </c>
      <c r="BI84" s="210">
        <f>IF(N84="nulová",J84,0)</f>
        <v>0</v>
      </c>
      <c r="BJ84" s="19" t="s">
        <v>80</v>
      </c>
      <c r="BK84" s="210">
        <f>ROUND(I84*H84,2)</f>
        <v>0</v>
      </c>
      <c r="BL84" s="19" t="s">
        <v>118</v>
      </c>
      <c r="BM84" s="209" t="s">
        <v>123</v>
      </c>
    </row>
    <row r="85" s="2" customFormat="1">
      <c r="A85" s="40"/>
      <c r="B85" s="41"/>
      <c r="C85" s="42"/>
      <c r="D85" s="211" t="s">
        <v>120</v>
      </c>
      <c r="E85" s="42"/>
      <c r="F85" s="212" t="s">
        <v>122</v>
      </c>
      <c r="G85" s="42"/>
      <c r="H85" s="42"/>
      <c r="I85" s="213"/>
      <c r="J85" s="42"/>
      <c r="K85" s="42"/>
      <c r="L85" s="46"/>
      <c r="M85" s="214"/>
      <c r="N85" s="215"/>
      <c r="O85" s="86"/>
      <c r="P85" s="86"/>
      <c r="Q85" s="86"/>
      <c r="R85" s="86"/>
      <c r="S85" s="86"/>
      <c r="T85" s="87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120</v>
      </c>
      <c r="AU85" s="19" t="s">
        <v>80</v>
      </c>
    </row>
    <row r="86" s="2" customFormat="1" ht="37.8" customHeight="1">
      <c r="A86" s="40"/>
      <c r="B86" s="41"/>
      <c r="C86" s="198" t="s">
        <v>124</v>
      </c>
      <c r="D86" s="198" t="s">
        <v>115</v>
      </c>
      <c r="E86" s="199" t="s">
        <v>125</v>
      </c>
      <c r="F86" s="200" t="s">
        <v>126</v>
      </c>
      <c r="G86" s="201" t="s">
        <v>19</v>
      </c>
      <c r="H86" s="202">
        <v>0</v>
      </c>
      <c r="I86" s="203"/>
      <c r="J86" s="204">
        <f>ROUND(I86*H86,2)</f>
        <v>0</v>
      </c>
      <c r="K86" s="200" t="s">
        <v>19</v>
      </c>
      <c r="L86" s="46"/>
      <c r="M86" s="205" t="s">
        <v>19</v>
      </c>
      <c r="N86" s="206" t="s">
        <v>43</v>
      </c>
      <c r="O86" s="86"/>
      <c r="P86" s="207">
        <f>O86*H86</f>
        <v>0</v>
      </c>
      <c r="Q86" s="207">
        <v>0</v>
      </c>
      <c r="R86" s="207">
        <f>Q86*H86</f>
        <v>0</v>
      </c>
      <c r="S86" s="207">
        <v>0</v>
      </c>
      <c r="T86" s="208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09" t="s">
        <v>118</v>
      </c>
      <c r="AT86" s="209" t="s">
        <v>115</v>
      </c>
      <c r="AU86" s="209" t="s">
        <v>80</v>
      </c>
      <c r="AY86" s="19" t="s">
        <v>114</v>
      </c>
      <c r="BE86" s="210">
        <f>IF(N86="základní",J86,0)</f>
        <v>0</v>
      </c>
      <c r="BF86" s="210">
        <f>IF(N86="snížená",J86,0)</f>
        <v>0</v>
      </c>
      <c r="BG86" s="210">
        <f>IF(N86="zákl. přenesená",J86,0)</f>
        <v>0</v>
      </c>
      <c r="BH86" s="210">
        <f>IF(N86="sníž. přenesená",J86,0)</f>
        <v>0</v>
      </c>
      <c r="BI86" s="210">
        <f>IF(N86="nulová",J86,0)</f>
        <v>0</v>
      </c>
      <c r="BJ86" s="19" t="s">
        <v>80</v>
      </c>
      <c r="BK86" s="210">
        <f>ROUND(I86*H86,2)</f>
        <v>0</v>
      </c>
      <c r="BL86" s="19" t="s">
        <v>118</v>
      </c>
      <c r="BM86" s="209" t="s">
        <v>127</v>
      </c>
    </row>
    <row r="87" s="2" customFormat="1">
      <c r="A87" s="40"/>
      <c r="B87" s="41"/>
      <c r="C87" s="42"/>
      <c r="D87" s="211" t="s">
        <v>120</v>
      </c>
      <c r="E87" s="42"/>
      <c r="F87" s="212" t="s">
        <v>126</v>
      </c>
      <c r="G87" s="42"/>
      <c r="H87" s="42"/>
      <c r="I87" s="213"/>
      <c r="J87" s="42"/>
      <c r="K87" s="42"/>
      <c r="L87" s="46"/>
      <c r="M87" s="214"/>
      <c r="N87" s="215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120</v>
      </c>
      <c r="AU87" s="19" t="s">
        <v>80</v>
      </c>
    </row>
    <row r="88" s="2" customFormat="1">
      <c r="A88" s="40"/>
      <c r="B88" s="41"/>
      <c r="C88" s="42"/>
      <c r="D88" s="211" t="s">
        <v>128</v>
      </c>
      <c r="E88" s="42"/>
      <c r="F88" s="216" t="s">
        <v>129</v>
      </c>
      <c r="G88" s="42"/>
      <c r="H88" s="42"/>
      <c r="I88" s="213"/>
      <c r="J88" s="42"/>
      <c r="K88" s="42"/>
      <c r="L88" s="46"/>
      <c r="M88" s="214"/>
      <c r="N88" s="215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128</v>
      </c>
      <c r="AU88" s="19" t="s">
        <v>80</v>
      </c>
    </row>
    <row r="89" s="2" customFormat="1" ht="44.25" customHeight="1">
      <c r="A89" s="40"/>
      <c r="B89" s="41"/>
      <c r="C89" s="198" t="s">
        <v>113</v>
      </c>
      <c r="D89" s="198" t="s">
        <v>115</v>
      </c>
      <c r="E89" s="199" t="s">
        <v>130</v>
      </c>
      <c r="F89" s="200" t="s">
        <v>131</v>
      </c>
      <c r="G89" s="201" t="s">
        <v>19</v>
      </c>
      <c r="H89" s="202">
        <v>0</v>
      </c>
      <c r="I89" s="203"/>
      <c r="J89" s="204">
        <f>ROUND(I89*H89,2)</f>
        <v>0</v>
      </c>
      <c r="K89" s="200" t="s">
        <v>19</v>
      </c>
      <c r="L89" s="46"/>
      <c r="M89" s="205" t="s">
        <v>19</v>
      </c>
      <c r="N89" s="206" t="s">
        <v>43</v>
      </c>
      <c r="O89" s="86"/>
      <c r="P89" s="207">
        <f>O89*H89</f>
        <v>0</v>
      </c>
      <c r="Q89" s="207">
        <v>0</v>
      </c>
      <c r="R89" s="207">
        <f>Q89*H89</f>
        <v>0</v>
      </c>
      <c r="S89" s="207">
        <v>0</v>
      </c>
      <c r="T89" s="208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09" t="s">
        <v>118</v>
      </c>
      <c r="AT89" s="209" t="s">
        <v>115</v>
      </c>
      <c r="AU89" s="209" t="s">
        <v>80</v>
      </c>
      <c r="AY89" s="19" t="s">
        <v>114</v>
      </c>
      <c r="BE89" s="210">
        <f>IF(N89="základní",J89,0)</f>
        <v>0</v>
      </c>
      <c r="BF89" s="210">
        <f>IF(N89="snížená",J89,0)</f>
        <v>0</v>
      </c>
      <c r="BG89" s="210">
        <f>IF(N89="zákl. přenesená",J89,0)</f>
        <v>0</v>
      </c>
      <c r="BH89" s="210">
        <f>IF(N89="sníž. přenesená",J89,0)</f>
        <v>0</v>
      </c>
      <c r="BI89" s="210">
        <f>IF(N89="nulová",J89,0)</f>
        <v>0</v>
      </c>
      <c r="BJ89" s="19" t="s">
        <v>80</v>
      </c>
      <c r="BK89" s="210">
        <f>ROUND(I89*H89,2)</f>
        <v>0</v>
      </c>
      <c r="BL89" s="19" t="s">
        <v>118</v>
      </c>
      <c r="BM89" s="209" t="s">
        <v>132</v>
      </c>
    </row>
    <row r="90" s="2" customFormat="1">
      <c r="A90" s="40"/>
      <c r="B90" s="41"/>
      <c r="C90" s="42"/>
      <c r="D90" s="211" t="s">
        <v>120</v>
      </c>
      <c r="E90" s="42"/>
      <c r="F90" s="212" t="s">
        <v>131</v>
      </c>
      <c r="G90" s="42"/>
      <c r="H90" s="42"/>
      <c r="I90" s="213"/>
      <c r="J90" s="42"/>
      <c r="K90" s="42"/>
      <c r="L90" s="46"/>
      <c r="M90" s="214"/>
      <c r="N90" s="215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120</v>
      </c>
      <c r="AU90" s="19" t="s">
        <v>80</v>
      </c>
    </row>
    <row r="91" s="2" customFormat="1">
      <c r="A91" s="40"/>
      <c r="B91" s="41"/>
      <c r="C91" s="42"/>
      <c r="D91" s="211" t="s">
        <v>128</v>
      </c>
      <c r="E91" s="42"/>
      <c r="F91" s="216" t="s">
        <v>133</v>
      </c>
      <c r="G91" s="42"/>
      <c r="H91" s="42"/>
      <c r="I91" s="213"/>
      <c r="J91" s="42"/>
      <c r="K91" s="42"/>
      <c r="L91" s="46"/>
      <c r="M91" s="214"/>
      <c r="N91" s="215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128</v>
      </c>
      <c r="AU91" s="19" t="s">
        <v>80</v>
      </c>
    </row>
    <row r="92" s="2" customFormat="1" ht="49.05" customHeight="1">
      <c r="A92" s="40"/>
      <c r="B92" s="41"/>
      <c r="C92" s="198" t="s">
        <v>134</v>
      </c>
      <c r="D92" s="198" t="s">
        <v>115</v>
      </c>
      <c r="E92" s="199" t="s">
        <v>135</v>
      </c>
      <c r="F92" s="200" t="s">
        <v>136</v>
      </c>
      <c r="G92" s="201" t="s">
        <v>19</v>
      </c>
      <c r="H92" s="202">
        <v>0</v>
      </c>
      <c r="I92" s="203"/>
      <c r="J92" s="204">
        <f>ROUND(I92*H92,2)</f>
        <v>0</v>
      </c>
      <c r="K92" s="200" t="s">
        <v>19</v>
      </c>
      <c r="L92" s="46"/>
      <c r="M92" s="205" t="s">
        <v>19</v>
      </c>
      <c r="N92" s="206" t="s">
        <v>43</v>
      </c>
      <c r="O92" s="86"/>
      <c r="P92" s="207">
        <f>O92*H92</f>
        <v>0</v>
      </c>
      <c r="Q92" s="207">
        <v>0</v>
      </c>
      <c r="R92" s="207">
        <f>Q92*H92</f>
        <v>0</v>
      </c>
      <c r="S92" s="207">
        <v>0</v>
      </c>
      <c r="T92" s="208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09" t="s">
        <v>118</v>
      </c>
      <c r="AT92" s="209" t="s">
        <v>115</v>
      </c>
      <c r="AU92" s="209" t="s">
        <v>80</v>
      </c>
      <c r="AY92" s="19" t="s">
        <v>114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9" t="s">
        <v>80</v>
      </c>
      <c r="BK92" s="210">
        <f>ROUND(I92*H92,2)</f>
        <v>0</v>
      </c>
      <c r="BL92" s="19" t="s">
        <v>118</v>
      </c>
      <c r="BM92" s="209" t="s">
        <v>137</v>
      </c>
    </row>
    <row r="93" s="2" customFormat="1">
      <c r="A93" s="40"/>
      <c r="B93" s="41"/>
      <c r="C93" s="42"/>
      <c r="D93" s="211" t="s">
        <v>120</v>
      </c>
      <c r="E93" s="42"/>
      <c r="F93" s="212" t="s">
        <v>136</v>
      </c>
      <c r="G93" s="42"/>
      <c r="H93" s="42"/>
      <c r="I93" s="213"/>
      <c r="J93" s="42"/>
      <c r="K93" s="42"/>
      <c r="L93" s="46"/>
      <c r="M93" s="214"/>
      <c r="N93" s="215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120</v>
      </c>
      <c r="AU93" s="19" t="s">
        <v>80</v>
      </c>
    </row>
    <row r="94" s="2" customFormat="1">
      <c r="A94" s="40"/>
      <c r="B94" s="41"/>
      <c r="C94" s="42"/>
      <c r="D94" s="211" t="s">
        <v>128</v>
      </c>
      <c r="E94" s="42"/>
      <c r="F94" s="216" t="s">
        <v>138</v>
      </c>
      <c r="G94" s="42"/>
      <c r="H94" s="42"/>
      <c r="I94" s="213"/>
      <c r="J94" s="42"/>
      <c r="K94" s="42"/>
      <c r="L94" s="46"/>
      <c r="M94" s="214"/>
      <c r="N94" s="215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128</v>
      </c>
      <c r="AU94" s="19" t="s">
        <v>80</v>
      </c>
    </row>
    <row r="95" s="2" customFormat="1" ht="24.15" customHeight="1">
      <c r="A95" s="40"/>
      <c r="B95" s="41"/>
      <c r="C95" s="198" t="s">
        <v>139</v>
      </c>
      <c r="D95" s="198" t="s">
        <v>115</v>
      </c>
      <c r="E95" s="199" t="s">
        <v>140</v>
      </c>
      <c r="F95" s="200" t="s">
        <v>141</v>
      </c>
      <c r="G95" s="201" t="s">
        <v>19</v>
      </c>
      <c r="H95" s="202">
        <v>0</v>
      </c>
      <c r="I95" s="203"/>
      <c r="J95" s="204">
        <f>ROUND(I95*H95,2)</f>
        <v>0</v>
      </c>
      <c r="K95" s="200" t="s">
        <v>19</v>
      </c>
      <c r="L95" s="46"/>
      <c r="M95" s="205" t="s">
        <v>19</v>
      </c>
      <c r="N95" s="206" t="s">
        <v>43</v>
      </c>
      <c r="O95" s="86"/>
      <c r="P95" s="207">
        <f>O95*H95</f>
        <v>0</v>
      </c>
      <c r="Q95" s="207">
        <v>0</v>
      </c>
      <c r="R95" s="207">
        <f>Q95*H95</f>
        <v>0</v>
      </c>
      <c r="S95" s="207">
        <v>0</v>
      </c>
      <c r="T95" s="208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09" t="s">
        <v>118</v>
      </c>
      <c r="AT95" s="209" t="s">
        <v>115</v>
      </c>
      <c r="AU95" s="209" t="s">
        <v>80</v>
      </c>
      <c r="AY95" s="19" t="s">
        <v>114</v>
      </c>
      <c r="BE95" s="210">
        <f>IF(N95="základní",J95,0)</f>
        <v>0</v>
      </c>
      <c r="BF95" s="210">
        <f>IF(N95="snížená",J95,0)</f>
        <v>0</v>
      </c>
      <c r="BG95" s="210">
        <f>IF(N95="zákl. přenesená",J95,0)</f>
        <v>0</v>
      </c>
      <c r="BH95" s="210">
        <f>IF(N95="sníž. přenesená",J95,0)</f>
        <v>0</v>
      </c>
      <c r="BI95" s="210">
        <f>IF(N95="nulová",J95,0)</f>
        <v>0</v>
      </c>
      <c r="BJ95" s="19" t="s">
        <v>80</v>
      </c>
      <c r="BK95" s="210">
        <f>ROUND(I95*H95,2)</f>
        <v>0</v>
      </c>
      <c r="BL95" s="19" t="s">
        <v>118</v>
      </c>
      <c r="BM95" s="209" t="s">
        <v>142</v>
      </c>
    </row>
    <row r="96" s="2" customFormat="1">
      <c r="A96" s="40"/>
      <c r="B96" s="41"/>
      <c r="C96" s="42"/>
      <c r="D96" s="211" t="s">
        <v>120</v>
      </c>
      <c r="E96" s="42"/>
      <c r="F96" s="212" t="s">
        <v>141</v>
      </c>
      <c r="G96" s="42"/>
      <c r="H96" s="42"/>
      <c r="I96" s="213"/>
      <c r="J96" s="42"/>
      <c r="K96" s="42"/>
      <c r="L96" s="46"/>
      <c r="M96" s="214"/>
      <c r="N96" s="215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120</v>
      </c>
      <c r="AU96" s="19" t="s">
        <v>80</v>
      </c>
    </row>
    <row r="97" s="2" customFormat="1" ht="44.25" customHeight="1">
      <c r="A97" s="40"/>
      <c r="B97" s="41"/>
      <c r="C97" s="198" t="s">
        <v>143</v>
      </c>
      <c r="D97" s="198" t="s">
        <v>115</v>
      </c>
      <c r="E97" s="199" t="s">
        <v>144</v>
      </c>
      <c r="F97" s="200" t="s">
        <v>145</v>
      </c>
      <c r="G97" s="201" t="s">
        <v>19</v>
      </c>
      <c r="H97" s="202">
        <v>0</v>
      </c>
      <c r="I97" s="203"/>
      <c r="J97" s="204">
        <f>ROUND(I97*H97,2)</f>
        <v>0</v>
      </c>
      <c r="K97" s="200" t="s">
        <v>19</v>
      </c>
      <c r="L97" s="46"/>
      <c r="M97" s="205" t="s">
        <v>19</v>
      </c>
      <c r="N97" s="206" t="s">
        <v>43</v>
      </c>
      <c r="O97" s="86"/>
      <c r="P97" s="207">
        <f>O97*H97</f>
        <v>0</v>
      </c>
      <c r="Q97" s="207">
        <v>0</v>
      </c>
      <c r="R97" s="207">
        <f>Q97*H97</f>
        <v>0</v>
      </c>
      <c r="S97" s="207">
        <v>0</v>
      </c>
      <c r="T97" s="208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09" t="s">
        <v>118</v>
      </c>
      <c r="AT97" s="209" t="s">
        <v>115</v>
      </c>
      <c r="AU97" s="209" t="s">
        <v>80</v>
      </c>
      <c r="AY97" s="19" t="s">
        <v>114</v>
      </c>
      <c r="BE97" s="210">
        <f>IF(N97="základní",J97,0)</f>
        <v>0</v>
      </c>
      <c r="BF97" s="210">
        <f>IF(N97="snížená",J97,0)</f>
        <v>0</v>
      </c>
      <c r="BG97" s="210">
        <f>IF(N97="zákl. přenesená",J97,0)</f>
        <v>0</v>
      </c>
      <c r="BH97" s="210">
        <f>IF(N97="sníž. přenesená",J97,0)</f>
        <v>0</v>
      </c>
      <c r="BI97" s="210">
        <f>IF(N97="nulová",J97,0)</f>
        <v>0</v>
      </c>
      <c r="BJ97" s="19" t="s">
        <v>80</v>
      </c>
      <c r="BK97" s="210">
        <f>ROUND(I97*H97,2)</f>
        <v>0</v>
      </c>
      <c r="BL97" s="19" t="s">
        <v>118</v>
      </c>
      <c r="BM97" s="209" t="s">
        <v>146</v>
      </c>
    </row>
    <row r="98" s="2" customFormat="1">
      <c r="A98" s="40"/>
      <c r="B98" s="41"/>
      <c r="C98" s="42"/>
      <c r="D98" s="211" t="s">
        <v>120</v>
      </c>
      <c r="E98" s="42"/>
      <c r="F98" s="212" t="s">
        <v>145</v>
      </c>
      <c r="G98" s="42"/>
      <c r="H98" s="42"/>
      <c r="I98" s="213"/>
      <c r="J98" s="42"/>
      <c r="K98" s="42"/>
      <c r="L98" s="46"/>
      <c r="M98" s="214"/>
      <c r="N98" s="215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120</v>
      </c>
      <c r="AU98" s="19" t="s">
        <v>80</v>
      </c>
    </row>
    <row r="99" s="2" customFormat="1" ht="16.5" customHeight="1">
      <c r="A99" s="40"/>
      <c r="B99" s="41"/>
      <c r="C99" s="198" t="s">
        <v>147</v>
      </c>
      <c r="D99" s="198" t="s">
        <v>115</v>
      </c>
      <c r="E99" s="199" t="s">
        <v>148</v>
      </c>
      <c r="F99" s="200" t="s">
        <v>149</v>
      </c>
      <c r="G99" s="201" t="s">
        <v>19</v>
      </c>
      <c r="H99" s="202">
        <v>0</v>
      </c>
      <c r="I99" s="203"/>
      <c r="J99" s="204">
        <f>ROUND(I99*H99,2)</f>
        <v>0</v>
      </c>
      <c r="K99" s="200" t="s">
        <v>19</v>
      </c>
      <c r="L99" s="46"/>
      <c r="M99" s="205" t="s">
        <v>19</v>
      </c>
      <c r="N99" s="206" t="s">
        <v>43</v>
      </c>
      <c r="O99" s="86"/>
      <c r="P99" s="207">
        <f>O99*H99</f>
        <v>0</v>
      </c>
      <c r="Q99" s="207">
        <v>0</v>
      </c>
      <c r="R99" s="207">
        <f>Q99*H99</f>
        <v>0</v>
      </c>
      <c r="S99" s="207">
        <v>0</v>
      </c>
      <c r="T99" s="208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09" t="s">
        <v>118</v>
      </c>
      <c r="AT99" s="209" t="s">
        <v>115</v>
      </c>
      <c r="AU99" s="209" t="s">
        <v>80</v>
      </c>
      <c r="AY99" s="19" t="s">
        <v>114</v>
      </c>
      <c r="BE99" s="210">
        <f>IF(N99="základní",J99,0)</f>
        <v>0</v>
      </c>
      <c r="BF99" s="210">
        <f>IF(N99="snížená",J99,0)</f>
        <v>0</v>
      </c>
      <c r="BG99" s="210">
        <f>IF(N99="zákl. přenesená",J99,0)</f>
        <v>0</v>
      </c>
      <c r="BH99" s="210">
        <f>IF(N99="sníž. přenesená",J99,0)</f>
        <v>0</v>
      </c>
      <c r="BI99" s="210">
        <f>IF(N99="nulová",J99,0)</f>
        <v>0</v>
      </c>
      <c r="BJ99" s="19" t="s">
        <v>80</v>
      </c>
      <c r="BK99" s="210">
        <f>ROUND(I99*H99,2)</f>
        <v>0</v>
      </c>
      <c r="BL99" s="19" t="s">
        <v>118</v>
      </c>
      <c r="BM99" s="209" t="s">
        <v>150</v>
      </c>
    </row>
    <row r="100" s="2" customFormat="1">
      <c r="A100" s="40"/>
      <c r="B100" s="41"/>
      <c r="C100" s="42"/>
      <c r="D100" s="211" t="s">
        <v>120</v>
      </c>
      <c r="E100" s="42"/>
      <c r="F100" s="212" t="s">
        <v>149</v>
      </c>
      <c r="G100" s="42"/>
      <c r="H100" s="42"/>
      <c r="I100" s="213"/>
      <c r="J100" s="42"/>
      <c r="K100" s="42"/>
      <c r="L100" s="46"/>
      <c r="M100" s="217"/>
      <c r="N100" s="218"/>
      <c r="O100" s="219"/>
      <c r="P100" s="219"/>
      <c r="Q100" s="219"/>
      <c r="R100" s="219"/>
      <c r="S100" s="219"/>
      <c r="T100" s="22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120</v>
      </c>
      <c r="AU100" s="19" t="s">
        <v>80</v>
      </c>
    </row>
    <row r="101" s="2" customFormat="1" ht="6.96" customHeight="1">
      <c r="A101" s="40"/>
      <c r="B101" s="61"/>
      <c r="C101" s="62"/>
      <c r="D101" s="62"/>
      <c r="E101" s="62"/>
      <c r="F101" s="62"/>
      <c r="G101" s="62"/>
      <c r="H101" s="62"/>
      <c r="I101" s="62"/>
      <c r="J101" s="62"/>
      <c r="K101" s="62"/>
      <c r="L101" s="46"/>
      <c r="M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</sheetData>
  <sheetProtection sheet="1" autoFilter="0" formatColumns="0" formatRows="0" objects="1" scenarios="1" spinCount="100000" saltValue="bHNCEOzsjb/Q5dJwQkbNjsrnVFRIJZAu/AvJKl4cT3ispOKlCP88WXhq8zGWxAUlhGyAoxD51wfkuUOQnz0Ebg==" hashValue="MFWBXfcJDmsnMitMK+ao/cVvDWgf26osMHcwp1cq/3gAXs2L91IDb0ruPqGXQHmSyhl/dnEplIsu1WQIKZ8Rng==" algorithmName="SHA-512" password="9C2B"/>
  <autoFilter ref="C79:K100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90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Úprava zpevněných ploch v okolí kulturního domu Luby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91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151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23. 1. 2023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0"/>
      <c r="B27" s="141"/>
      <c r="C27" s="140"/>
      <c r="D27" s="140"/>
      <c r="E27" s="142" t="s">
        <v>37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ROUND((SUM(BE83:BE99)),  2)</f>
        <v>0</v>
      </c>
      <c r="G33" s="40"/>
      <c r="H33" s="40"/>
      <c r="I33" s="150">
        <v>0.20999999999999999</v>
      </c>
      <c r="J33" s="149">
        <f>ROUND(((SUM(BE83:BE99))*I33),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ROUND((SUM(BF83:BF99)),  2)</f>
        <v>0</v>
      </c>
      <c r="G34" s="40"/>
      <c r="H34" s="40"/>
      <c r="I34" s="150">
        <v>0.14999999999999999</v>
      </c>
      <c r="J34" s="149">
        <f>ROUND(((SUM(BF83:BF99))*I34),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ROUND((SUM(BG83:BG99)),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ROUND((SUM(BH83:BH99)),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ROUND((SUM(BI83:BI99)),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93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Úprava zpevněných ploch v okolí kulturního domu Luby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91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VRN - Vedlejší rozpočtové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Luby</v>
      </c>
      <c r="G52" s="42"/>
      <c r="H52" s="42"/>
      <c r="I52" s="34" t="s">
        <v>23</v>
      </c>
      <c r="J52" s="74" t="str">
        <f>IF(J12="","",J12)</f>
        <v>23. 1. 2023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Město Luby, nám. 5. května 164, 35137 Luby</v>
      </c>
      <c r="G54" s="42"/>
      <c r="H54" s="42"/>
      <c r="I54" s="34" t="s">
        <v>31</v>
      </c>
      <c r="J54" s="38" t="str">
        <f>E21</f>
        <v>PK Beránek &amp; Hradil, Svobody 7/1, 350 02 Cheb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Jakub Vilingr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94</v>
      </c>
      <c r="D57" s="164"/>
      <c r="E57" s="164"/>
      <c r="F57" s="164"/>
      <c r="G57" s="164"/>
      <c r="H57" s="164"/>
      <c r="I57" s="164"/>
      <c r="J57" s="165" t="s">
        <v>95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96</v>
      </c>
    </row>
    <row r="60" s="9" customFormat="1" ht="24.96" customHeight="1">
      <c r="A60" s="9"/>
      <c r="B60" s="167"/>
      <c r="C60" s="168"/>
      <c r="D60" s="169" t="s">
        <v>151</v>
      </c>
      <c r="E60" s="170"/>
      <c r="F60" s="170"/>
      <c r="G60" s="170"/>
      <c r="H60" s="170"/>
      <c r="I60" s="170"/>
      <c r="J60" s="171">
        <f>J84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1"/>
      <c r="C61" s="222"/>
      <c r="D61" s="223" t="s">
        <v>152</v>
      </c>
      <c r="E61" s="224"/>
      <c r="F61" s="224"/>
      <c r="G61" s="224"/>
      <c r="H61" s="224"/>
      <c r="I61" s="224"/>
      <c r="J61" s="225">
        <f>J85</f>
        <v>0</v>
      </c>
      <c r="K61" s="222"/>
      <c r="L61" s="226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1"/>
      <c r="C62" s="222"/>
      <c r="D62" s="223" t="s">
        <v>153</v>
      </c>
      <c r="E62" s="224"/>
      <c r="F62" s="224"/>
      <c r="G62" s="224"/>
      <c r="H62" s="224"/>
      <c r="I62" s="224"/>
      <c r="J62" s="225">
        <f>J90</f>
        <v>0</v>
      </c>
      <c r="K62" s="222"/>
      <c r="L62" s="226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21"/>
      <c r="C63" s="222"/>
      <c r="D63" s="223" t="s">
        <v>154</v>
      </c>
      <c r="E63" s="224"/>
      <c r="F63" s="224"/>
      <c r="G63" s="224"/>
      <c r="H63" s="224"/>
      <c r="I63" s="224"/>
      <c r="J63" s="225">
        <f>J95</f>
        <v>0</v>
      </c>
      <c r="K63" s="222"/>
      <c r="L63" s="226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98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62" t="str">
        <f>E7</f>
        <v>Úprava zpevněných ploch v okolí kulturního domu Luby</v>
      </c>
      <c r="F73" s="34"/>
      <c r="G73" s="34"/>
      <c r="H73" s="34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91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VRN - Vedlejší rozpočtové náklady</v>
      </c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21</v>
      </c>
      <c r="D77" s="42"/>
      <c r="E77" s="42"/>
      <c r="F77" s="29" t="str">
        <f>F12</f>
        <v>Luby</v>
      </c>
      <c r="G77" s="42"/>
      <c r="H77" s="42"/>
      <c r="I77" s="34" t="s">
        <v>23</v>
      </c>
      <c r="J77" s="74" t="str">
        <f>IF(J12="","",J12)</f>
        <v>23. 1. 2023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40.05" customHeight="1">
      <c r="A79" s="40"/>
      <c r="B79" s="41"/>
      <c r="C79" s="34" t="s">
        <v>25</v>
      </c>
      <c r="D79" s="42"/>
      <c r="E79" s="42"/>
      <c r="F79" s="29" t="str">
        <f>E15</f>
        <v>Město Luby, nám. 5. května 164, 35137 Luby</v>
      </c>
      <c r="G79" s="42"/>
      <c r="H79" s="42"/>
      <c r="I79" s="34" t="s">
        <v>31</v>
      </c>
      <c r="J79" s="38" t="str">
        <f>E21</f>
        <v>PK Beránek &amp; Hradil, Svobody 7/1, 350 02 Cheb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29</v>
      </c>
      <c r="D80" s="42"/>
      <c r="E80" s="42"/>
      <c r="F80" s="29" t="str">
        <f>IF(E18="","",E18)</f>
        <v>Vyplň údaj</v>
      </c>
      <c r="G80" s="42"/>
      <c r="H80" s="42"/>
      <c r="I80" s="34" t="s">
        <v>34</v>
      </c>
      <c r="J80" s="38" t="str">
        <f>E24</f>
        <v>Jakub Vilingr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0" customFormat="1" ht="29.28" customHeight="1">
      <c r="A82" s="173"/>
      <c r="B82" s="174"/>
      <c r="C82" s="175" t="s">
        <v>99</v>
      </c>
      <c r="D82" s="176" t="s">
        <v>57</v>
      </c>
      <c r="E82" s="176" t="s">
        <v>53</v>
      </c>
      <c r="F82" s="176" t="s">
        <v>54</v>
      </c>
      <c r="G82" s="176" t="s">
        <v>100</v>
      </c>
      <c r="H82" s="176" t="s">
        <v>101</v>
      </c>
      <c r="I82" s="176" t="s">
        <v>102</v>
      </c>
      <c r="J82" s="176" t="s">
        <v>95</v>
      </c>
      <c r="K82" s="177" t="s">
        <v>103</v>
      </c>
      <c r="L82" s="178"/>
      <c r="M82" s="94" t="s">
        <v>19</v>
      </c>
      <c r="N82" s="95" t="s">
        <v>42</v>
      </c>
      <c r="O82" s="95" t="s">
        <v>104</v>
      </c>
      <c r="P82" s="95" t="s">
        <v>105</v>
      </c>
      <c r="Q82" s="95" t="s">
        <v>106</v>
      </c>
      <c r="R82" s="95" t="s">
        <v>107</v>
      </c>
      <c r="S82" s="95" t="s">
        <v>108</v>
      </c>
      <c r="T82" s="96" t="s">
        <v>109</v>
      </c>
      <c r="U82" s="173"/>
      <c r="V82" s="173"/>
      <c r="W82" s="173"/>
      <c r="X82" s="173"/>
      <c r="Y82" s="173"/>
      <c r="Z82" s="173"/>
      <c r="AA82" s="173"/>
      <c r="AB82" s="173"/>
      <c r="AC82" s="173"/>
      <c r="AD82" s="173"/>
      <c r="AE82" s="173"/>
    </row>
    <row r="83" s="2" customFormat="1" ht="22.8" customHeight="1">
      <c r="A83" s="40"/>
      <c r="B83" s="41"/>
      <c r="C83" s="101" t="s">
        <v>110</v>
      </c>
      <c r="D83" s="42"/>
      <c r="E83" s="42"/>
      <c r="F83" s="42"/>
      <c r="G83" s="42"/>
      <c r="H83" s="42"/>
      <c r="I83" s="42"/>
      <c r="J83" s="179">
        <f>BK83</f>
        <v>0</v>
      </c>
      <c r="K83" s="42"/>
      <c r="L83" s="46"/>
      <c r="M83" s="97"/>
      <c r="N83" s="180"/>
      <c r="O83" s="98"/>
      <c r="P83" s="181">
        <f>P84</f>
        <v>0</v>
      </c>
      <c r="Q83" s="98"/>
      <c r="R83" s="181">
        <f>R84</f>
        <v>0</v>
      </c>
      <c r="S83" s="98"/>
      <c r="T83" s="182">
        <f>T84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71</v>
      </c>
      <c r="AU83" s="19" t="s">
        <v>96</v>
      </c>
      <c r="BK83" s="183">
        <f>BK84</f>
        <v>0</v>
      </c>
    </row>
    <row r="84" s="11" customFormat="1" ht="25.92" customHeight="1">
      <c r="A84" s="11"/>
      <c r="B84" s="184"/>
      <c r="C84" s="185"/>
      <c r="D84" s="186" t="s">
        <v>71</v>
      </c>
      <c r="E84" s="187" t="s">
        <v>84</v>
      </c>
      <c r="F84" s="187" t="s">
        <v>85</v>
      </c>
      <c r="G84" s="185"/>
      <c r="H84" s="185"/>
      <c r="I84" s="188"/>
      <c r="J84" s="189">
        <f>BK84</f>
        <v>0</v>
      </c>
      <c r="K84" s="185"/>
      <c r="L84" s="190"/>
      <c r="M84" s="191"/>
      <c r="N84" s="192"/>
      <c r="O84" s="192"/>
      <c r="P84" s="193">
        <f>P85+P90+P95</f>
        <v>0</v>
      </c>
      <c r="Q84" s="192"/>
      <c r="R84" s="193">
        <f>R85+R90+R95</f>
        <v>0</v>
      </c>
      <c r="S84" s="192"/>
      <c r="T84" s="194">
        <f>T85+T90+T95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5" t="s">
        <v>134</v>
      </c>
      <c r="AT84" s="196" t="s">
        <v>71</v>
      </c>
      <c r="AU84" s="196" t="s">
        <v>72</v>
      </c>
      <c r="AY84" s="195" t="s">
        <v>114</v>
      </c>
      <c r="BK84" s="197">
        <f>BK85+BK90+BK95</f>
        <v>0</v>
      </c>
    </row>
    <row r="85" s="11" customFormat="1" ht="22.8" customHeight="1">
      <c r="A85" s="11"/>
      <c r="B85" s="184"/>
      <c r="C85" s="185"/>
      <c r="D85" s="186" t="s">
        <v>71</v>
      </c>
      <c r="E85" s="227" t="s">
        <v>155</v>
      </c>
      <c r="F85" s="227" t="s">
        <v>156</v>
      </c>
      <c r="G85" s="185"/>
      <c r="H85" s="185"/>
      <c r="I85" s="188"/>
      <c r="J85" s="228">
        <f>BK85</f>
        <v>0</v>
      </c>
      <c r="K85" s="185"/>
      <c r="L85" s="190"/>
      <c r="M85" s="191"/>
      <c r="N85" s="192"/>
      <c r="O85" s="192"/>
      <c r="P85" s="193">
        <f>SUM(P86:P89)</f>
        <v>0</v>
      </c>
      <c r="Q85" s="192"/>
      <c r="R85" s="193">
        <f>SUM(R86:R89)</f>
        <v>0</v>
      </c>
      <c r="S85" s="192"/>
      <c r="T85" s="194">
        <f>SUM(T86:T89)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195" t="s">
        <v>134</v>
      </c>
      <c r="AT85" s="196" t="s">
        <v>71</v>
      </c>
      <c r="AU85" s="196" t="s">
        <v>80</v>
      </c>
      <c r="AY85" s="195" t="s">
        <v>114</v>
      </c>
      <c r="BK85" s="197">
        <f>SUM(BK86:BK89)</f>
        <v>0</v>
      </c>
    </row>
    <row r="86" s="2" customFormat="1" ht="16.5" customHeight="1">
      <c r="A86" s="40"/>
      <c r="B86" s="41"/>
      <c r="C86" s="198" t="s">
        <v>80</v>
      </c>
      <c r="D86" s="198" t="s">
        <v>115</v>
      </c>
      <c r="E86" s="199" t="s">
        <v>157</v>
      </c>
      <c r="F86" s="200" t="s">
        <v>156</v>
      </c>
      <c r="G86" s="201" t="s">
        <v>158</v>
      </c>
      <c r="H86" s="202">
        <v>1</v>
      </c>
      <c r="I86" s="203"/>
      <c r="J86" s="204">
        <f>ROUND(I86*H86,2)</f>
        <v>0</v>
      </c>
      <c r="K86" s="200" t="s">
        <v>159</v>
      </c>
      <c r="L86" s="46"/>
      <c r="M86" s="205" t="s">
        <v>19</v>
      </c>
      <c r="N86" s="206" t="s">
        <v>43</v>
      </c>
      <c r="O86" s="86"/>
      <c r="P86" s="207">
        <f>O86*H86</f>
        <v>0</v>
      </c>
      <c r="Q86" s="207">
        <v>0</v>
      </c>
      <c r="R86" s="207">
        <f>Q86*H86</f>
        <v>0</v>
      </c>
      <c r="S86" s="207">
        <v>0</v>
      </c>
      <c r="T86" s="208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09" t="s">
        <v>160</v>
      </c>
      <c r="AT86" s="209" t="s">
        <v>115</v>
      </c>
      <c r="AU86" s="209" t="s">
        <v>83</v>
      </c>
      <c r="AY86" s="19" t="s">
        <v>114</v>
      </c>
      <c r="BE86" s="210">
        <f>IF(N86="základní",J86,0)</f>
        <v>0</v>
      </c>
      <c r="BF86" s="210">
        <f>IF(N86="snížená",J86,0)</f>
        <v>0</v>
      </c>
      <c r="BG86" s="210">
        <f>IF(N86="zákl. přenesená",J86,0)</f>
        <v>0</v>
      </c>
      <c r="BH86" s="210">
        <f>IF(N86="sníž. přenesená",J86,0)</f>
        <v>0</v>
      </c>
      <c r="BI86" s="210">
        <f>IF(N86="nulová",J86,0)</f>
        <v>0</v>
      </c>
      <c r="BJ86" s="19" t="s">
        <v>80</v>
      </c>
      <c r="BK86" s="210">
        <f>ROUND(I86*H86,2)</f>
        <v>0</v>
      </c>
      <c r="BL86" s="19" t="s">
        <v>160</v>
      </c>
      <c r="BM86" s="209" t="s">
        <v>161</v>
      </c>
    </row>
    <row r="87" s="2" customFormat="1">
      <c r="A87" s="40"/>
      <c r="B87" s="41"/>
      <c r="C87" s="42"/>
      <c r="D87" s="211" t="s">
        <v>120</v>
      </c>
      <c r="E87" s="42"/>
      <c r="F87" s="212" t="s">
        <v>156</v>
      </c>
      <c r="G87" s="42"/>
      <c r="H87" s="42"/>
      <c r="I87" s="213"/>
      <c r="J87" s="42"/>
      <c r="K87" s="42"/>
      <c r="L87" s="46"/>
      <c r="M87" s="214"/>
      <c r="N87" s="215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120</v>
      </c>
      <c r="AU87" s="19" t="s">
        <v>83</v>
      </c>
    </row>
    <row r="88" s="2" customFormat="1">
      <c r="A88" s="40"/>
      <c r="B88" s="41"/>
      <c r="C88" s="42"/>
      <c r="D88" s="229" t="s">
        <v>162</v>
      </c>
      <c r="E88" s="42"/>
      <c r="F88" s="230" t="s">
        <v>163</v>
      </c>
      <c r="G88" s="42"/>
      <c r="H88" s="42"/>
      <c r="I88" s="213"/>
      <c r="J88" s="42"/>
      <c r="K88" s="42"/>
      <c r="L88" s="46"/>
      <c r="M88" s="214"/>
      <c r="N88" s="215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162</v>
      </c>
      <c r="AU88" s="19" t="s">
        <v>83</v>
      </c>
    </row>
    <row r="89" s="2" customFormat="1">
      <c r="A89" s="40"/>
      <c r="B89" s="41"/>
      <c r="C89" s="42"/>
      <c r="D89" s="211" t="s">
        <v>128</v>
      </c>
      <c r="E89" s="42"/>
      <c r="F89" s="216" t="s">
        <v>164</v>
      </c>
      <c r="G89" s="42"/>
      <c r="H89" s="42"/>
      <c r="I89" s="213"/>
      <c r="J89" s="42"/>
      <c r="K89" s="42"/>
      <c r="L89" s="46"/>
      <c r="M89" s="214"/>
      <c r="N89" s="215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128</v>
      </c>
      <c r="AU89" s="19" t="s">
        <v>83</v>
      </c>
    </row>
    <row r="90" s="11" customFormat="1" ht="22.8" customHeight="1">
      <c r="A90" s="11"/>
      <c r="B90" s="184"/>
      <c r="C90" s="185"/>
      <c r="D90" s="186" t="s">
        <v>71</v>
      </c>
      <c r="E90" s="227" t="s">
        <v>165</v>
      </c>
      <c r="F90" s="227" t="s">
        <v>166</v>
      </c>
      <c r="G90" s="185"/>
      <c r="H90" s="185"/>
      <c r="I90" s="188"/>
      <c r="J90" s="228">
        <f>BK90</f>
        <v>0</v>
      </c>
      <c r="K90" s="185"/>
      <c r="L90" s="190"/>
      <c r="M90" s="191"/>
      <c r="N90" s="192"/>
      <c r="O90" s="192"/>
      <c r="P90" s="193">
        <f>SUM(P91:P94)</f>
        <v>0</v>
      </c>
      <c r="Q90" s="192"/>
      <c r="R90" s="193">
        <f>SUM(R91:R94)</f>
        <v>0</v>
      </c>
      <c r="S90" s="192"/>
      <c r="T90" s="194">
        <f>SUM(T91:T94)</f>
        <v>0</v>
      </c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R90" s="195" t="s">
        <v>134</v>
      </c>
      <c r="AT90" s="196" t="s">
        <v>71</v>
      </c>
      <c r="AU90" s="196" t="s">
        <v>80</v>
      </c>
      <c r="AY90" s="195" t="s">
        <v>114</v>
      </c>
      <c r="BK90" s="197">
        <f>SUM(BK91:BK94)</f>
        <v>0</v>
      </c>
    </row>
    <row r="91" s="2" customFormat="1" ht="16.5" customHeight="1">
      <c r="A91" s="40"/>
      <c r="B91" s="41"/>
      <c r="C91" s="198" t="s">
        <v>83</v>
      </c>
      <c r="D91" s="198" t="s">
        <v>115</v>
      </c>
      <c r="E91" s="199" t="s">
        <v>167</v>
      </c>
      <c r="F91" s="200" t="s">
        <v>166</v>
      </c>
      <c r="G91" s="201" t="s">
        <v>168</v>
      </c>
      <c r="H91" s="202">
        <v>1</v>
      </c>
      <c r="I91" s="203"/>
      <c r="J91" s="204">
        <f>ROUND(I91*H91,2)</f>
        <v>0</v>
      </c>
      <c r="K91" s="200" t="s">
        <v>159</v>
      </c>
      <c r="L91" s="46"/>
      <c r="M91" s="205" t="s">
        <v>19</v>
      </c>
      <c r="N91" s="206" t="s">
        <v>43</v>
      </c>
      <c r="O91" s="86"/>
      <c r="P91" s="207">
        <f>O91*H91</f>
        <v>0</v>
      </c>
      <c r="Q91" s="207">
        <v>0</v>
      </c>
      <c r="R91" s="207">
        <f>Q91*H91</f>
        <v>0</v>
      </c>
      <c r="S91" s="207">
        <v>0</v>
      </c>
      <c r="T91" s="208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09" t="s">
        <v>160</v>
      </c>
      <c r="AT91" s="209" t="s">
        <v>115</v>
      </c>
      <c r="AU91" s="209" t="s">
        <v>83</v>
      </c>
      <c r="AY91" s="19" t="s">
        <v>114</v>
      </c>
      <c r="BE91" s="210">
        <f>IF(N91="základní",J91,0)</f>
        <v>0</v>
      </c>
      <c r="BF91" s="210">
        <f>IF(N91="snížená",J91,0)</f>
        <v>0</v>
      </c>
      <c r="BG91" s="210">
        <f>IF(N91="zákl. přenesená",J91,0)</f>
        <v>0</v>
      </c>
      <c r="BH91" s="210">
        <f>IF(N91="sníž. přenesená",J91,0)</f>
        <v>0</v>
      </c>
      <c r="BI91" s="210">
        <f>IF(N91="nulová",J91,0)</f>
        <v>0</v>
      </c>
      <c r="BJ91" s="19" t="s">
        <v>80</v>
      </c>
      <c r="BK91" s="210">
        <f>ROUND(I91*H91,2)</f>
        <v>0</v>
      </c>
      <c r="BL91" s="19" t="s">
        <v>160</v>
      </c>
      <c r="BM91" s="209" t="s">
        <v>169</v>
      </c>
    </row>
    <row r="92" s="2" customFormat="1">
      <c r="A92" s="40"/>
      <c r="B92" s="41"/>
      <c r="C92" s="42"/>
      <c r="D92" s="211" t="s">
        <v>120</v>
      </c>
      <c r="E92" s="42"/>
      <c r="F92" s="212" t="s">
        <v>166</v>
      </c>
      <c r="G92" s="42"/>
      <c r="H92" s="42"/>
      <c r="I92" s="213"/>
      <c r="J92" s="42"/>
      <c r="K92" s="42"/>
      <c r="L92" s="46"/>
      <c r="M92" s="214"/>
      <c r="N92" s="215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120</v>
      </c>
      <c r="AU92" s="19" t="s">
        <v>83</v>
      </c>
    </row>
    <row r="93" s="2" customFormat="1">
      <c r="A93" s="40"/>
      <c r="B93" s="41"/>
      <c r="C93" s="42"/>
      <c r="D93" s="229" t="s">
        <v>162</v>
      </c>
      <c r="E93" s="42"/>
      <c r="F93" s="230" t="s">
        <v>170</v>
      </c>
      <c r="G93" s="42"/>
      <c r="H93" s="42"/>
      <c r="I93" s="213"/>
      <c r="J93" s="42"/>
      <c r="K93" s="42"/>
      <c r="L93" s="46"/>
      <c r="M93" s="214"/>
      <c r="N93" s="215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162</v>
      </c>
      <c r="AU93" s="19" t="s">
        <v>83</v>
      </c>
    </row>
    <row r="94" s="2" customFormat="1">
      <c r="A94" s="40"/>
      <c r="B94" s="41"/>
      <c r="C94" s="42"/>
      <c r="D94" s="211" t="s">
        <v>128</v>
      </c>
      <c r="E94" s="42"/>
      <c r="F94" s="216" t="s">
        <v>171</v>
      </c>
      <c r="G94" s="42"/>
      <c r="H94" s="42"/>
      <c r="I94" s="213"/>
      <c r="J94" s="42"/>
      <c r="K94" s="42"/>
      <c r="L94" s="46"/>
      <c r="M94" s="214"/>
      <c r="N94" s="215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128</v>
      </c>
      <c r="AU94" s="19" t="s">
        <v>83</v>
      </c>
    </row>
    <row r="95" s="11" customFormat="1" ht="22.8" customHeight="1">
      <c r="A95" s="11"/>
      <c r="B95" s="184"/>
      <c r="C95" s="185"/>
      <c r="D95" s="186" t="s">
        <v>71</v>
      </c>
      <c r="E95" s="227" t="s">
        <v>172</v>
      </c>
      <c r="F95" s="227" t="s">
        <v>173</v>
      </c>
      <c r="G95" s="185"/>
      <c r="H95" s="185"/>
      <c r="I95" s="188"/>
      <c r="J95" s="228">
        <f>BK95</f>
        <v>0</v>
      </c>
      <c r="K95" s="185"/>
      <c r="L95" s="190"/>
      <c r="M95" s="191"/>
      <c r="N95" s="192"/>
      <c r="O95" s="192"/>
      <c r="P95" s="193">
        <f>SUM(P96:P99)</f>
        <v>0</v>
      </c>
      <c r="Q95" s="192"/>
      <c r="R95" s="193">
        <f>SUM(R96:R99)</f>
        <v>0</v>
      </c>
      <c r="S95" s="192"/>
      <c r="T95" s="194">
        <f>SUM(T96:T99)</f>
        <v>0</v>
      </c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R95" s="195" t="s">
        <v>134</v>
      </c>
      <c r="AT95" s="196" t="s">
        <v>71</v>
      </c>
      <c r="AU95" s="196" t="s">
        <v>80</v>
      </c>
      <c r="AY95" s="195" t="s">
        <v>114</v>
      </c>
      <c r="BK95" s="197">
        <f>SUM(BK96:BK99)</f>
        <v>0</v>
      </c>
    </row>
    <row r="96" s="2" customFormat="1" ht="16.5" customHeight="1">
      <c r="A96" s="40"/>
      <c r="B96" s="41"/>
      <c r="C96" s="198" t="s">
        <v>124</v>
      </c>
      <c r="D96" s="198" t="s">
        <v>115</v>
      </c>
      <c r="E96" s="199" t="s">
        <v>174</v>
      </c>
      <c r="F96" s="200" t="s">
        <v>175</v>
      </c>
      <c r="G96" s="201" t="s">
        <v>158</v>
      </c>
      <c r="H96" s="202">
        <v>3</v>
      </c>
      <c r="I96" s="203"/>
      <c r="J96" s="204">
        <f>ROUND(I96*H96,2)</f>
        <v>0</v>
      </c>
      <c r="K96" s="200" t="s">
        <v>159</v>
      </c>
      <c r="L96" s="46"/>
      <c r="M96" s="205" t="s">
        <v>19</v>
      </c>
      <c r="N96" s="206" t="s">
        <v>43</v>
      </c>
      <c r="O96" s="86"/>
      <c r="P96" s="207">
        <f>O96*H96</f>
        <v>0</v>
      </c>
      <c r="Q96" s="207">
        <v>0</v>
      </c>
      <c r="R96" s="207">
        <f>Q96*H96</f>
        <v>0</v>
      </c>
      <c r="S96" s="207">
        <v>0</v>
      </c>
      <c r="T96" s="208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09" t="s">
        <v>160</v>
      </c>
      <c r="AT96" s="209" t="s">
        <v>115</v>
      </c>
      <c r="AU96" s="209" t="s">
        <v>83</v>
      </c>
      <c r="AY96" s="19" t="s">
        <v>114</v>
      </c>
      <c r="BE96" s="210">
        <f>IF(N96="základní",J96,0)</f>
        <v>0</v>
      </c>
      <c r="BF96" s="210">
        <f>IF(N96="snížená",J96,0)</f>
        <v>0</v>
      </c>
      <c r="BG96" s="210">
        <f>IF(N96="zákl. přenesená",J96,0)</f>
        <v>0</v>
      </c>
      <c r="BH96" s="210">
        <f>IF(N96="sníž. přenesená",J96,0)</f>
        <v>0</v>
      </c>
      <c r="BI96" s="210">
        <f>IF(N96="nulová",J96,0)</f>
        <v>0</v>
      </c>
      <c r="BJ96" s="19" t="s">
        <v>80</v>
      </c>
      <c r="BK96" s="210">
        <f>ROUND(I96*H96,2)</f>
        <v>0</v>
      </c>
      <c r="BL96" s="19" t="s">
        <v>160</v>
      </c>
      <c r="BM96" s="209" t="s">
        <v>176</v>
      </c>
    </row>
    <row r="97" s="2" customFormat="1">
      <c r="A97" s="40"/>
      <c r="B97" s="41"/>
      <c r="C97" s="42"/>
      <c r="D97" s="211" t="s">
        <v>120</v>
      </c>
      <c r="E97" s="42"/>
      <c r="F97" s="212" t="s">
        <v>175</v>
      </c>
      <c r="G97" s="42"/>
      <c r="H97" s="42"/>
      <c r="I97" s="213"/>
      <c r="J97" s="42"/>
      <c r="K97" s="42"/>
      <c r="L97" s="46"/>
      <c r="M97" s="214"/>
      <c r="N97" s="215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120</v>
      </c>
      <c r="AU97" s="19" t="s">
        <v>83</v>
      </c>
    </row>
    <row r="98" s="2" customFormat="1">
      <c r="A98" s="40"/>
      <c r="B98" s="41"/>
      <c r="C98" s="42"/>
      <c r="D98" s="229" t="s">
        <v>162</v>
      </c>
      <c r="E98" s="42"/>
      <c r="F98" s="230" t="s">
        <v>177</v>
      </c>
      <c r="G98" s="42"/>
      <c r="H98" s="42"/>
      <c r="I98" s="213"/>
      <c r="J98" s="42"/>
      <c r="K98" s="42"/>
      <c r="L98" s="46"/>
      <c r="M98" s="214"/>
      <c r="N98" s="215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162</v>
      </c>
      <c r="AU98" s="19" t="s">
        <v>83</v>
      </c>
    </row>
    <row r="99" s="13" customFormat="1">
      <c r="A99" s="13"/>
      <c r="B99" s="231"/>
      <c r="C99" s="232"/>
      <c r="D99" s="211" t="s">
        <v>178</v>
      </c>
      <c r="E99" s="233" t="s">
        <v>19</v>
      </c>
      <c r="F99" s="234" t="s">
        <v>179</v>
      </c>
      <c r="G99" s="232"/>
      <c r="H99" s="235">
        <v>3</v>
      </c>
      <c r="I99" s="236"/>
      <c r="J99" s="232"/>
      <c r="K99" s="232"/>
      <c r="L99" s="237"/>
      <c r="M99" s="238"/>
      <c r="N99" s="239"/>
      <c r="O99" s="239"/>
      <c r="P99" s="239"/>
      <c r="Q99" s="239"/>
      <c r="R99" s="239"/>
      <c r="S99" s="239"/>
      <c r="T99" s="240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1" t="s">
        <v>178</v>
      </c>
      <c r="AU99" s="241" t="s">
        <v>83</v>
      </c>
      <c r="AV99" s="13" t="s">
        <v>83</v>
      </c>
      <c r="AW99" s="13" t="s">
        <v>33</v>
      </c>
      <c r="AX99" s="13" t="s">
        <v>80</v>
      </c>
      <c r="AY99" s="241" t="s">
        <v>114</v>
      </c>
    </row>
    <row r="100" s="2" customFormat="1" ht="6.96" customHeight="1">
      <c r="A100" s="40"/>
      <c r="B100" s="61"/>
      <c r="C100" s="62"/>
      <c r="D100" s="62"/>
      <c r="E100" s="62"/>
      <c r="F100" s="62"/>
      <c r="G100" s="62"/>
      <c r="H100" s="62"/>
      <c r="I100" s="62"/>
      <c r="J100" s="62"/>
      <c r="K100" s="62"/>
      <c r="L100" s="46"/>
      <c r="M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</sheetData>
  <sheetProtection sheet="1" autoFilter="0" formatColumns="0" formatRows="0" objects="1" scenarios="1" spinCount="100000" saltValue="9N/e9AOY+jBDQKBmxEyYDaJEYXYuf4UO28pSZHVTOL7kCZ6OJ/pev12nKH8Gaap5UvdIYDWR43GfqF5dN01kxQ==" hashValue="DUYSp1aKiXoImQXieSsHlbeP5HdPZYCuBUzP1fMBPe1PZ7D2GceVkXsJYN7VELPQwsXtRmHSUM3V7WCSmQOLCw==" algorithmName="SHA-512" password="9C2B"/>
  <autoFilter ref="C82:K99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3_01/010001000"/>
    <hyperlink ref="F93" r:id="rId2" display="https://podminky.urs.cz/item/CS_URS_2023_01/030001000"/>
    <hyperlink ref="F98" r:id="rId3" display="https://podminky.urs.cz/item/CS_URS_2023_01/043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90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Úprava zpevněných ploch v okolí kulturního domu Luby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91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180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23. 1. 2023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ROUND(J90,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ROUND((SUM(BE90:BE478)),  2)</f>
        <v>0</v>
      </c>
      <c r="G33" s="40"/>
      <c r="H33" s="40"/>
      <c r="I33" s="150">
        <v>0.20999999999999999</v>
      </c>
      <c r="J33" s="149">
        <f>ROUND(((SUM(BE90:BE478))*I33),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ROUND((SUM(BF90:BF478)),  2)</f>
        <v>0</v>
      </c>
      <c r="G34" s="40"/>
      <c r="H34" s="40"/>
      <c r="I34" s="150">
        <v>0.14999999999999999</v>
      </c>
      <c r="J34" s="149">
        <f>ROUND(((SUM(BF90:BF478))*I34),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ROUND((SUM(BG90:BG478)),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ROUND((SUM(BH90:BH478)),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ROUND((SUM(BI90:BI478)),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93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Úprava zpevněných ploch v okolí kulturního domu Luby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91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ARS - Stavebně konstrukční část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Luby</v>
      </c>
      <c r="G52" s="42"/>
      <c r="H52" s="42"/>
      <c r="I52" s="34" t="s">
        <v>23</v>
      </c>
      <c r="J52" s="74" t="str">
        <f>IF(J12="","",J12)</f>
        <v>23. 1. 2023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Město Luby, nám. 5. května 164, 35137 Luby</v>
      </c>
      <c r="G54" s="42"/>
      <c r="H54" s="42"/>
      <c r="I54" s="34" t="s">
        <v>31</v>
      </c>
      <c r="J54" s="38" t="str">
        <f>E21</f>
        <v>PK Beránek &amp; Hradil, Svobody 7/1, 350 02 Cheb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Jakub Vilingr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94</v>
      </c>
      <c r="D57" s="164"/>
      <c r="E57" s="164"/>
      <c r="F57" s="164"/>
      <c r="G57" s="164"/>
      <c r="H57" s="164"/>
      <c r="I57" s="164"/>
      <c r="J57" s="165" t="s">
        <v>95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J90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96</v>
      </c>
    </row>
    <row r="60" s="9" customFormat="1" ht="24.96" customHeight="1">
      <c r="A60" s="9"/>
      <c r="B60" s="167"/>
      <c r="C60" s="168"/>
      <c r="D60" s="169" t="s">
        <v>181</v>
      </c>
      <c r="E60" s="170"/>
      <c r="F60" s="170"/>
      <c r="G60" s="170"/>
      <c r="H60" s="170"/>
      <c r="I60" s="170"/>
      <c r="J60" s="171">
        <f>J91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1"/>
      <c r="C61" s="222"/>
      <c r="D61" s="223" t="s">
        <v>182</v>
      </c>
      <c r="E61" s="224"/>
      <c r="F61" s="224"/>
      <c r="G61" s="224"/>
      <c r="H61" s="224"/>
      <c r="I61" s="224"/>
      <c r="J61" s="225">
        <f>J92</f>
        <v>0</v>
      </c>
      <c r="K61" s="222"/>
      <c r="L61" s="226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1"/>
      <c r="C62" s="222"/>
      <c r="D62" s="223" t="s">
        <v>183</v>
      </c>
      <c r="E62" s="224"/>
      <c r="F62" s="224"/>
      <c r="G62" s="224"/>
      <c r="H62" s="224"/>
      <c r="I62" s="224"/>
      <c r="J62" s="225">
        <f>J193</f>
        <v>0</v>
      </c>
      <c r="K62" s="222"/>
      <c r="L62" s="226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21"/>
      <c r="C63" s="222"/>
      <c r="D63" s="223" t="s">
        <v>184</v>
      </c>
      <c r="E63" s="224"/>
      <c r="F63" s="224"/>
      <c r="G63" s="224"/>
      <c r="H63" s="224"/>
      <c r="I63" s="224"/>
      <c r="J63" s="225">
        <f>J201</f>
        <v>0</v>
      </c>
      <c r="K63" s="222"/>
      <c r="L63" s="226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21"/>
      <c r="C64" s="222"/>
      <c r="D64" s="223" t="s">
        <v>185</v>
      </c>
      <c r="E64" s="224"/>
      <c r="F64" s="224"/>
      <c r="G64" s="224"/>
      <c r="H64" s="224"/>
      <c r="I64" s="224"/>
      <c r="J64" s="225">
        <f>J207</f>
        <v>0</v>
      </c>
      <c r="K64" s="222"/>
      <c r="L64" s="226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21"/>
      <c r="C65" s="222"/>
      <c r="D65" s="223" t="s">
        <v>186</v>
      </c>
      <c r="E65" s="224"/>
      <c r="F65" s="224"/>
      <c r="G65" s="224"/>
      <c r="H65" s="224"/>
      <c r="I65" s="224"/>
      <c r="J65" s="225">
        <f>J349</f>
        <v>0</v>
      </c>
      <c r="K65" s="222"/>
      <c r="L65" s="226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21"/>
      <c r="C66" s="222"/>
      <c r="D66" s="223" t="s">
        <v>187</v>
      </c>
      <c r="E66" s="224"/>
      <c r="F66" s="224"/>
      <c r="G66" s="224"/>
      <c r="H66" s="224"/>
      <c r="I66" s="224"/>
      <c r="J66" s="225">
        <f>J357</f>
        <v>0</v>
      </c>
      <c r="K66" s="222"/>
      <c r="L66" s="226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12" customFormat="1" ht="19.92" customHeight="1">
      <c r="A67" s="12"/>
      <c r="B67" s="221"/>
      <c r="C67" s="222"/>
      <c r="D67" s="223" t="s">
        <v>188</v>
      </c>
      <c r="E67" s="224"/>
      <c r="F67" s="224"/>
      <c r="G67" s="224"/>
      <c r="H67" s="224"/>
      <c r="I67" s="224"/>
      <c r="J67" s="225">
        <f>J439</f>
        <v>0</v>
      </c>
      <c r="K67" s="222"/>
      <c r="L67" s="226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12" customFormat="1" ht="19.92" customHeight="1">
      <c r="A68" s="12"/>
      <c r="B68" s="221"/>
      <c r="C68" s="222"/>
      <c r="D68" s="223" t="s">
        <v>189</v>
      </c>
      <c r="E68" s="224"/>
      <c r="F68" s="224"/>
      <c r="G68" s="224"/>
      <c r="H68" s="224"/>
      <c r="I68" s="224"/>
      <c r="J68" s="225">
        <f>J460</f>
        <v>0</v>
      </c>
      <c r="K68" s="222"/>
      <c r="L68" s="226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s="9" customFormat="1" ht="24.96" customHeight="1">
      <c r="A69" s="9"/>
      <c r="B69" s="167"/>
      <c r="C69" s="168"/>
      <c r="D69" s="169" t="s">
        <v>190</v>
      </c>
      <c r="E69" s="170"/>
      <c r="F69" s="170"/>
      <c r="G69" s="170"/>
      <c r="H69" s="170"/>
      <c r="I69" s="170"/>
      <c r="J69" s="171">
        <f>J464</f>
        <v>0</v>
      </c>
      <c r="K69" s="168"/>
      <c r="L69" s="17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2" customFormat="1" ht="19.92" customHeight="1">
      <c r="A70" s="12"/>
      <c r="B70" s="221"/>
      <c r="C70" s="222"/>
      <c r="D70" s="223" t="s">
        <v>191</v>
      </c>
      <c r="E70" s="224"/>
      <c r="F70" s="224"/>
      <c r="G70" s="224"/>
      <c r="H70" s="224"/>
      <c r="I70" s="224"/>
      <c r="J70" s="225">
        <f>J465</f>
        <v>0</v>
      </c>
      <c r="K70" s="222"/>
      <c r="L70" s="226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98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162" t="str">
        <f>E7</f>
        <v>Úprava zpevněných ploch v okolí kulturního domu Luby</v>
      </c>
      <c r="F80" s="34"/>
      <c r="G80" s="34"/>
      <c r="H80" s="34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91</v>
      </c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71" t="str">
        <f>E9</f>
        <v>ARS - Stavebně konstrukční část</v>
      </c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21</v>
      </c>
      <c r="D84" s="42"/>
      <c r="E84" s="42"/>
      <c r="F84" s="29" t="str">
        <f>F12</f>
        <v>Luby</v>
      </c>
      <c r="G84" s="42"/>
      <c r="H84" s="42"/>
      <c r="I84" s="34" t="s">
        <v>23</v>
      </c>
      <c r="J84" s="74" t="str">
        <f>IF(J12="","",J12)</f>
        <v>23. 1. 2023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40.05" customHeight="1">
      <c r="A86" s="40"/>
      <c r="B86" s="41"/>
      <c r="C86" s="34" t="s">
        <v>25</v>
      </c>
      <c r="D86" s="42"/>
      <c r="E86" s="42"/>
      <c r="F86" s="29" t="str">
        <f>E15</f>
        <v>Město Luby, nám. 5. května 164, 35137 Luby</v>
      </c>
      <c r="G86" s="42"/>
      <c r="H86" s="42"/>
      <c r="I86" s="34" t="s">
        <v>31</v>
      </c>
      <c r="J86" s="38" t="str">
        <f>E21</f>
        <v>PK Beránek &amp; Hradil, Svobody 7/1, 350 02 Cheb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29</v>
      </c>
      <c r="D87" s="42"/>
      <c r="E87" s="42"/>
      <c r="F87" s="29" t="str">
        <f>IF(E18="","",E18)</f>
        <v>Vyplň údaj</v>
      </c>
      <c r="G87" s="42"/>
      <c r="H87" s="42"/>
      <c r="I87" s="34" t="s">
        <v>34</v>
      </c>
      <c r="J87" s="38" t="str">
        <f>E24</f>
        <v>Jakub Vilingr</v>
      </c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0.32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0" customFormat="1" ht="29.28" customHeight="1">
      <c r="A89" s="173"/>
      <c r="B89" s="174"/>
      <c r="C89" s="175" t="s">
        <v>99</v>
      </c>
      <c r="D89" s="176" t="s">
        <v>57</v>
      </c>
      <c r="E89" s="176" t="s">
        <v>53</v>
      </c>
      <c r="F89" s="176" t="s">
        <v>54</v>
      </c>
      <c r="G89" s="176" t="s">
        <v>100</v>
      </c>
      <c r="H89" s="176" t="s">
        <v>101</v>
      </c>
      <c r="I89" s="176" t="s">
        <v>102</v>
      </c>
      <c r="J89" s="176" t="s">
        <v>95</v>
      </c>
      <c r="K89" s="177" t="s">
        <v>103</v>
      </c>
      <c r="L89" s="178"/>
      <c r="M89" s="94" t="s">
        <v>19</v>
      </c>
      <c r="N89" s="95" t="s">
        <v>42</v>
      </c>
      <c r="O89" s="95" t="s">
        <v>104</v>
      </c>
      <c r="P89" s="95" t="s">
        <v>105</v>
      </c>
      <c r="Q89" s="95" t="s">
        <v>106</v>
      </c>
      <c r="R89" s="95" t="s">
        <v>107</v>
      </c>
      <c r="S89" s="95" t="s">
        <v>108</v>
      </c>
      <c r="T89" s="96" t="s">
        <v>109</v>
      </c>
      <c r="U89" s="173"/>
      <c r="V89" s="173"/>
      <c r="W89" s="173"/>
      <c r="X89" s="173"/>
      <c r="Y89" s="173"/>
      <c r="Z89" s="173"/>
      <c r="AA89" s="173"/>
      <c r="AB89" s="173"/>
      <c r="AC89" s="173"/>
      <c r="AD89" s="173"/>
      <c r="AE89" s="173"/>
    </row>
    <row r="90" s="2" customFormat="1" ht="22.8" customHeight="1">
      <c r="A90" s="40"/>
      <c r="B90" s="41"/>
      <c r="C90" s="101" t="s">
        <v>110</v>
      </c>
      <c r="D90" s="42"/>
      <c r="E90" s="42"/>
      <c r="F90" s="42"/>
      <c r="G90" s="42"/>
      <c r="H90" s="42"/>
      <c r="I90" s="42"/>
      <c r="J90" s="179">
        <f>BK90</f>
        <v>0</v>
      </c>
      <c r="K90" s="42"/>
      <c r="L90" s="46"/>
      <c r="M90" s="97"/>
      <c r="N90" s="180"/>
      <c r="O90" s="98"/>
      <c r="P90" s="181">
        <f>P91+P464</f>
        <v>0</v>
      </c>
      <c r="Q90" s="98"/>
      <c r="R90" s="181">
        <f>R91+R464</f>
        <v>195.24720392</v>
      </c>
      <c r="S90" s="98"/>
      <c r="T90" s="182">
        <f>T91+T464</f>
        <v>109.14264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71</v>
      </c>
      <c r="AU90" s="19" t="s">
        <v>96</v>
      </c>
      <c r="BK90" s="183">
        <f>BK91+BK464</f>
        <v>0</v>
      </c>
    </row>
    <row r="91" s="11" customFormat="1" ht="25.92" customHeight="1">
      <c r="A91" s="11"/>
      <c r="B91" s="184"/>
      <c r="C91" s="185"/>
      <c r="D91" s="186" t="s">
        <v>71</v>
      </c>
      <c r="E91" s="187" t="s">
        <v>192</v>
      </c>
      <c r="F91" s="187" t="s">
        <v>193</v>
      </c>
      <c r="G91" s="185"/>
      <c r="H91" s="185"/>
      <c r="I91" s="188"/>
      <c r="J91" s="189">
        <f>BK91</f>
        <v>0</v>
      </c>
      <c r="K91" s="185"/>
      <c r="L91" s="190"/>
      <c r="M91" s="191"/>
      <c r="N91" s="192"/>
      <c r="O91" s="192"/>
      <c r="P91" s="193">
        <f>P92+P193+P201+P207+P349+P357+P439+P460</f>
        <v>0</v>
      </c>
      <c r="Q91" s="192"/>
      <c r="R91" s="193">
        <f>R92+R193+R201+R207+R349+R357+R439+R460</f>
        <v>194.82222952000001</v>
      </c>
      <c r="S91" s="192"/>
      <c r="T91" s="194">
        <f>T92+T193+T201+T207+T349+T357+T439+T460</f>
        <v>109.14264</v>
      </c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R91" s="195" t="s">
        <v>80</v>
      </c>
      <c r="AT91" s="196" t="s">
        <v>71</v>
      </c>
      <c r="AU91" s="196" t="s">
        <v>72</v>
      </c>
      <c r="AY91" s="195" t="s">
        <v>114</v>
      </c>
      <c r="BK91" s="197">
        <f>BK92+BK193+BK201+BK207+BK349+BK357+BK439+BK460</f>
        <v>0</v>
      </c>
    </row>
    <row r="92" s="11" customFormat="1" ht="22.8" customHeight="1">
      <c r="A92" s="11"/>
      <c r="B92" s="184"/>
      <c r="C92" s="185"/>
      <c r="D92" s="186" t="s">
        <v>71</v>
      </c>
      <c r="E92" s="227" t="s">
        <v>80</v>
      </c>
      <c r="F92" s="227" t="s">
        <v>194</v>
      </c>
      <c r="G92" s="185"/>
      <c r="H92" s="185"/>
      <c r="I92" s="188"/>
      <c r="J92" s="228">
        <f>BK92</f>
        <v>0</v>
      </c>
      <c r="K92" s="185"/>
      <c r="L92" s="190"/>
      <c r="M92" s="191"/>
      <c r="N92" s="192"/>
      <c r="O92" s="192"/>
      <c r="P92" s="193">
        <f>SUM(P93:P192)</f>
        <v>0</v>
      </c>
      <c r="Q92" s="192"/>
      <c r="R92" s="193">
        <f>SUM(R93:R192)</f>
        <v>11.605</v>
      </c>
      <c r="S92" s="192"/>
      <c r="T92" s="194">
        <f>SUM(T93:T192)</f>
        <v>109.14264</v>
      </c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R92" s="195" t="s">
        <v>80</v>
      </c>
      <c r="AT92" s="196" t="s">
        <v>71</v>
      </c>
      <c r="AU92" s="196" t="s">
        <v>80</v>
      </c>
      <c r="AY92" s="195" t="s">
        <v>114</v>
      </c>
      <c r="BK92" s="197">
        <f>SUM(BK93:BK192)</f>
        <v>0</v>
      </c>
    </row>
    <row r="93" s="2" customFormat="1" ht="24.15" customHeight="1">
      <c r="A93" s="40"/>
      <c r="B93" s="41"/>
      <c r="C93" s="198" t="s">
        <v>80</v>
      </c>
      <c r="D93" s="198" t="s">
        <v>115</v>
      </c>
      <c r="E93" s="199" t="s">
        <v>195</v>
      </c>
      <c r="F93" s="200" t="s">
        <v>196</v>
      </c>
      <c r="G93" s="201" t="s">
        <v>197</v>
      </c>
      <c r="H93" s="202">
        <v>267.54000000000002</v>
      </c>
      <c r="I93" s="203"/>
      <c r="J93" s="204">
        <f>ROUND(I93*H93,2)</f>
        <v>0</v>
      </c>
      <c r="K93" s="200" t="s">
        <v>159</v>
      </c>
      <c r="L93" s="46"/>
      <c r="M93" s="205" t="s">
        <v>19</v>
      </c>
      <c r="N93" s="206" t="s">
        <v>43</v>
      </c>
      <c r="O93" s="86"/>
      <c r="P93" s="207">
        <f>O93*H93</f>
        <v>0</v>
      </c>
      <c r="Q93" s="207">
        <v>0</v>
      </c>
      <c r="R93" s="207">
        <f>Q93*H93</f>
        <v>0</v>
      </c>
      <c r="S93" s="207">
        <v>0.316</v>
      </c>
      <c r="T93" s="208">
        <f>S93*H93</f>
        <v>84.542640000000006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09" t="s">
        <v>113</v>
      </c>
      <c r="AT93" s="209" t="s">
        <v>115</v>
      </c>
      <c r="AU93" s="209" t="s">
        <v>83</v>
      </c>
      <c r="AY93" s="19" t="s">
        <v>114</v>
      </c>
      <c r="BE93" s="210">
        <f>IF(N93="základní",J93,0)</f>
        <v>0</v>
      </c>
      <c r="BF93" s="210">
        <f>IF(N93="snížená",J93,0)</f>
        <v>0</v>
      </c>
      <c r="BG93" s="210">
        <f>IF(N93="zákl. přenesená",J93,0)</f>
        <v>0</v>
      </c>
      <c r="BH93" s="210">
        <f>IF(N93="sníž. přenesená",J93,0)</f>
        <v>0</v>
      </c>
      <c r="BI93" s="210">
        <f>IF(N93="nulová",J93,0)</f>
        <v>0</v>
      </c>
      <c r="BJ93" s="19" t="s">
        <v>80</v>
      </c>
      <c r="BK93" s="210">
        <f>ROUND(I93*H93,2)</f>
        <v>0</v>
      </c>
      <c r="BL93" s="19" t="s">
        <v>113</v>
      </c>
      <c r="BM93" s="209" t="s">
        <v>198</v>
      </c>
    </row>
    <row r="94" s="2" customFormat="1">
      <c r="A94" s="40"/>
      <c r="B94" s="41"/>
      <c r="C94" s="42"/>
      <c r="D94" s="211" t="s">
        <v>120</v>
      </c>
      <c r="E94" s="42"/>
      <c r="F94" s="212" t="s">
        <v>199</v>
      </c>
      <c r="G94" s="42"/>
      <c r="H94" s="42"/>
      <c r="I94" s="213"/>
      <c r="J94" s="42"/>
      <c r="K94" s="42"/>
      <c r="L94" s="46"/>
      <c r="M94" s="214"/>
      <c r="N94" s="215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120</v>
      </c>
      <c r="AU94" s="19" t="s">
        <v>83</v>
      </c>
    </row>
    <row r="95" s="2" customFormat="1">
      <c r="A95" s="40"/>
      <c r="B95" s="41"/>
      <c r="C95" s="42"/>
      <c r="D95" s="229" t="s">
        <v>162</v>
      </c>
      <c r="E95" s="42"/>
      <c r="F95" s="230" t="s">
        <v>200</v>
      </c>
      <c r="G95" s="42"/>
      <c r="H95" s="42"/>
      <c r="I95" s="213"/>
      <c r="J95" s="42"/>
      <c r="K95" s="42"/>
      <c r="L95" s="46"/>
      <c r="M95" s="214"/>
      <c r="N95" s="215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162</v>
      </c>
      <c r="AU95" s="19" t="s">
        <v>83</v>
      </c>
    </row>
    <row r="96" s="14" customFormat="1">
      <c r="A96" s="14"/>
      <c r="B96" s="242"/>
      <c r="C96" s="243"/>
      <c r="D96" s="211" t="s">
        <v>178</v>
      </c>
      <c r="E96" s="244" t="s">
        <v>19</v>
      </c>
      <c r="F96" s="245" t="s">
        <v>201</v>
      </c>
      <c r="G96" s="243"/>
      <c r="H96" s="244" t="s">
        <v>19</v>
      </c>
      <c r="I96" s="246"/>
      <c r="J96" s="243"/>
      <c r="K96" s="243"/>
      <c r="L96" s="247"/>
      <c r="M96" s="248"/>
      <c r="N96" s="249"/>
      <c r="O96" s="249"/>
      <c r="P96" s="249"/>
      <c r="Q96" s="249"/>
      <c r="R96" s="249"/>
      <c r="S96" s="249"/>
      <c r="T96" s="250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1" t="s">
        <v>178</v>
      </c>
      <c r="AU96" s="251" t="s">
        <v>83</v>
      </c>
      <c r="AV96" s="14" t="s">
        <v>80</v>
      </c>
      <c r="AW96" s="14" t="s">
        <v>33</v>
      </c>
      <c r="AX96" s="14" t="s">
        <v>72</v>
      </c>
      <c r="AY96" s="251" t="s">
        <v>114</v>
      </c>
    </row>
    <row r="97" s="13" customFormat="1">
      <c r="A97" s="13"/>
      <c r="B97" s="231"/>
      <c r="C97" s="232"/>
      <c r="D97" s="211" t="s">
        <v>178</v>
      </c>
      <c r="E97" s="233" t="s">
        <v>19</v>
      </c>
      <c r="F97" s="234" t="s">
        <v>202</v>
      </c>
      <c r="G97" s="232"/>
      <c r="H97" s="235">
        <v>267.54000000000002</v>
      </c>
      <c r="I97" s="236"/>
      <c r="J97" s="232"/>
      <c r="K97" s="232"/>
      <c r="L97" s="237"/>
      <c r="M97" s="252"/>
      <c r="N97" s="253"/>
      <c r="O97" s="253"/>
      <c r="P97" s="253"/>
      <c r="Q97" s="253"/>
      <c r="R97" s="253"/>
      <c r="S97" s="253"/>
      <c r="T97" s="25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1" t="s">
        <v>178</v>
      </c>
      <c r="AU97" s="241" t="s">
        <v>83</v>
      </c>
      <c r="AV97" s="13" t="s">
        <v>83</v>
      </c>
      <c r="AW97" s="13" t="s">
        <v>33</v>
      </c>
      <c r="AX97" s="13" t="s">
        <v>80</v>
      </c>
      <c r="AY97" s="241" t="s">
        <v>114</v>
      </c>
    </row>
    <row r="98" s="2" customFormat="1" ht="16.5" customHeight="1">
      <c r="A98" s="40"/>
      <c r="B98" s="41"/>
      <c r="C98" s="198" t="s">
        <v>83</v>
      </c>
      <c r="D98" s="198" t="s">
        <v>115</v>
      </c>
      <c r="E98" s="199" t="s">
        <v>203</v>
      </c>
      <c r="F98" s="200" t="s">
        <v>204</v>
      </c>
      <c r="G98" s="201" t="s">
        <v>205</v>
      </c>
      <c r="H98" s="202">
        <v>120</v>
      </c>
      <c r="I98" s="203"/>
      <c r="J98" s="204">
        <f>ROUND(I98*H98,2)</f>
        <v>0</v>
      </c>
      <c r="K98" s="200" t="s">
        <v>159</v>
      </c>
      <c r="L98" s="46"/>
      <c r="M98" s="205" t="s">
        <v>19</v>
      </c>
      <c r="N98" s="206" t="s">
        <v>43</v>
      </c>
      <c r="O98" s="86"/>
      <c r="P98" s="207">
        <f>O98*H98</f>
        <v>0</v>
      </c>
      <c r="Q98" s="207">
        <v>0</v>
      </c>
      <c r="R98" s="207">
        <f>Q98*H98</f>
        <v>0</v>
      </c>
      <c r="S98" s="207">
        <v>0.20499999999999999</v>
      </c>
      <c r="T98" s="208">
        <f>S98*H98</f>
        <v>24.599999999999998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09" t="s">
        <v>113</v>
      </c>
      <c r="AT98" s="209" t="s">
        <v>115</v>
      </c>
      <c r="AU98" s="209" t="s">
        <v>83</v>
      </c>
      <c r="AY98" s="19" t="s">
        <v>114</v>
      </c>
      <c r="BE98" s="210">
        <f>IF(N98="základní",J98,0)</f>
        <v>0</v>
      </c>
      <c r="BF98" s="210">
        <f>IF(N98="snížená",J98,0)</f>
        <v>0</v>
      </c>
      <c r="BG98" s="210">
        <f>IF(N98="zákl. přenesená",J98,0)</f>
        <v>0</v>
      </c>
      <c r="BH98" s="210">
        <f>IF(N98="sníž. přenesená",J98,0)</f>
        <v>0</v>
      </c>
      <c r="BI98" s="210">
        <f>IF(N98="nulová",J98,0)</f>
        <v>0</v>
      </c>
      <c r="BJ98" s="19" t="s">
        <v>80</v>
      </c>
      <c r="BK98" s="210">
        <f>ROUND(I98*H98,2)</f>
        <v>0</v>
      </c>
      <c r="BL98" s="19" t="s">
        <v>113</v>
      </c>
      <c r="BM98" s="209" t="s">
        <v>206</v>
      </c>
    </row>
    <row r="99" s="2" customFormat="1">
      <c r="A99" s="40"/>
      <c r="B99" s="41"/>
      <c r="C99" s="42"/>
      <c r="D99" s="211" t="s">
        <v>120</v>
      </c>
      <c r="E99" s="42"/>
      <c r="F99" s="212" t="s">
        <v>207</v>
      </c>
      <c r="G99" s="42"/>
      <c r="H99" s="42"/>
      <c r="I99" s="213"/>
      <c r="J99" s="42"/>
      <c r="K99" s="42"/>
      <c r="L99" s="46"/>
      <c r="M99" s="214"/>
      <c r="N99" s="215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120</v>
      </c>
      <c r="AU99" s="19" t="s">
        <v>83</v>
      </c>
    </row>
    <row r="100" s="2" customFormat="1">
      <c r="A100" s="40"/>
      <c r="B100" s="41"/>
      <c r="C100" s="42"/>
      <c r="D100" s="229" t="s">
        <v>162</v>
      </c>
      <c r="E100" s="42"/>
      <c r="F100" s="230" t="s">
        <v>208</v>
      </c>
      <c r="G100" s="42"/>
      <c r="H100" s="42"/>
      <c r="I100" s="213"/>
      <c r="J100" s="42"/>
      <c r="K100" s="42"/>
      <c r="L100" s="46"/>
      <c r="M100" s="214"/>
      <c r="N100" s="215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162</v>
      </c>
      <c r="AU100" s="19" t="s">
        <v>83</v>
      </c>
    </row>
    <row r="101" s="13" customFormat="1">
      <c r="A101" s="13"/>
      <c r="B101" s="231"/>
      <c r="C101" s="232"/>
      <c r="D101" s="211" t="s">
        <v>178</v>
      </c>
      <c r="E101" s="233" t="s">
        <v>19</v>
      </c>
      <c r="F101" s="234" t="s">
        <v>209</v>
      </c>
      <c r="G101" s="232"/>
      <c r="H101" s="235">
        <v>120</v>
      </c>
      <c r="I101" s="236"/>
      <c r="J101" s="232"/>
      <c r="K101" s="232"/>
      <c r="L101" s="237"/>
      <c r="M101" s="252"/>
      <c r="N101" s="253"/>
      <c r="O101" s="253"/>
      <c r="P101" s="253"/>
      <c r="Q101" s="253"/>
      <c r="R101" s="253"/>
      <c r="S101" s="253"/>
      <c r="T101" s="25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1" t="s">
        <v>178</v>
      </c>
      <c r="AU101" s="241" t="s">
        <v>83</v>
      </c>
      <c r="AV101" s="13" t="s">
        <v>83</v>
      </c>
      <c r="AW101" s="13" t="s">
        <v>33</v>
      </c>
      <c r="AX101" s="13" t="s">
        <v>80</v>
      </c>
      <c r="AY101" s="241" t="s">
        <v>114</v>
      </c>
    </row>
    <row r="102" s="2" customFormat="1" ht="37.8" customHeight="1">
      <c r="A102" s="40"/>
      <c r="B102" s="41"/>
      <c r="C102" s="198" t="s">
        <v>124</v>
      </c>
      <c r="D102" s="198" t="s">
        <v>115</v>
      </c>
      <c r="E102" s="199" t="s">
        <v>210</v>
      </c>
      <c r="F102" s="200" t="s">
        <v>211</v>
      </c>
      <c r="G102" s="201" t="s">
        <v>197</v>
      </c>
      <c r="H102" s="202">
        <v>25</v>
      </c>
      <c r="I102" s="203"/>
      <c r="J102" s="204">
        <f>ROUND(I102*H102,2)</f>
        <v>0</v>
      </c>
      <c r="K102" s="200" t="s">
        <v>159</v>
      </c>
      <c r="L102" s="46"/>
      <c r="M102" s="205" t="s">
        <v>19</v>
      </c>
      <c r="N102" s="206" t="s">
        <v>43</v>
      </c>
      <c r="O102" s="86"/>
      <c r="P102" s="207">
        <f>O102*H102</f>
        <v>0</v>
      </c>
      <c r="Q102" s="207">
        <v>0</v>
      </c>
      <c r="R102" s="207">
        <f>Q102*H102</f>
        <v>0</v>
      </c>
      <c r="S102" s="207">
        <v>0</v>
      </c>
      <c r="T102" s="208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09" t="s">
        <v>113</v>
      </c>
      <c r="AT102" s="209" t="s">
        <v>115</v>
      </c>
      <c r="AU102" s="209" t="s">
        <v>83</v>
      </c>
      <c r="AY102" s="19" t="s">
        <v>114</v>
      </c>
      <c r="BE102" s="210">
        <f>IF(N102="základní",J102,0)</f>
        <v>0</v>
      </c>
      <c r="BF102" s="210">
        <f>IF(N102="snížená",J102,0)</f>
        <v>0</v>
      </c>
      <c r="BG102" s="210">
        <f>IF(N102="zákl. přenesená",J102,0)</f>
        <v>0</v>
      </c>
      <c r="BH102" s="210">
        <f>IF(N102="sníž. přenesená",J102,0)</f>
        <v>0</v>
      </c>
      <c r="BI102" s="210">
        <f>IF(N102="nulová",J102,0)</f>
        <v>0</v>
      </c>
      <c r="BJ102" s="19" t="s">
        <v>80</v>
      </c>
      <c r="BK102" s="210">
        <f>ROUND(I102*H102,2)</f>
        <v>0</v>
      </c>
      <c r="BL102" s="19" t="s">
        <v>113</v>
      </c>
      <c r="BM102" s="209" t="s">
        <v>212</v>
      </c>
    </row>
    <row r="103" s="2" customFormat="1">
      <c r="A103" s="40"/>
      <c r="B103" s="41"/>
      <c r="C103" s="42"/>
      <c r="D103" s="211" t="s">
        <v>120</v>
      </c>
      <c r="E103" s="42"/>
      <c r="F103" s="212" t="s">
        <v>213</v>
      </c>
      <c r="G103" s="42"/>
      <c r="H103" s="42"/>
      <c r="I103" s="213"/>
      <c r="J103" s="42"/>
      <c r="K103" s="42"/>
      <c r="L103" s="46"/>
      <c r="M103" s="214"/>
      <c r="N103" s="215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120</v>
      </c>
      <c r="AU103" s="19" t="s">
        <v>83</v>
      </c>
    </row>
    <row r="104" s="2" customFormat="1">
      <c r="A104" s="40"/>
      <c r="B104" s="41"/>
      <c r="C104" s="42"/>
      <c r="D104" s="229" t="s">
        <v>162</v>
      </c>
      <c r="E104" s="42"/>
      <c r="F104" s="230" t="s">
        <v>214</v>
      </c>
      <c r="G104" s="42"/>
      <c r="H104" s="42"/>
      <c r="I104" s="213"/>
      <c r="J104" s="42"/>
      <c r="K104" s="42"/>
      <c r="L104" s="46"/>
      <c r="M104" s="214"/>
      <c r="N104" s="215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162</v>
      </c>
      <c r="AU104" s="19" t="s">
        <v>83</v>
      </c>
    </row>
    <row r="105" s="14" customFormat="1">
      <c r="A105" s="14"/>
      <c r="B105" s="242"/>
      <c r="C105" s="243"/>
      <c r="D105" s="211" t="s">
        <v>178</v>
      </c>
      <c r="E105" s="244" t="s">
        <v>19</v>
      </c>
      <c r="F105" s="245" t="s">
        <v>215</v>
      </c>
      <c r="G105" s="243"/>
      <c r="H105" s="244" t="s">
        <v>19</v>
      </c>
      <c r="I105" s="246"/>
      <c r="J105" s="243"/>
      <c r="K105" s="243"/>
      <c r="L105" s="247"/>
      <c r="M105" s="248"/>
      <c r="N105" s="249"/>
      <c r="O105" s="249"/>
      <c r="P105" s="249"/>
      <c r="Q105" s="249"/>
      <c r="R105" s="249"/>
      <c r="S105" s="249"/>
      <c r="T105" s="250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1" t="s">
        <v>178</v>
      </c>
      <c r="AU105" s="251" t="s">
        <v>83</v>
      </c>
      <c r="AV105" s="14" t="s">
        <v>80</v>
      </c>
      <c r="AW105" s="14" t="s">
        <v>33</v>
      </c>
      <c r="AX105" s="14" t="s">
        <v>72</v>
      </c>
      <c r="AY105" s="251" t="s">
        <v>114</v>
      </c>
    </row>
    <row r="106" s="13" customFormat="1">
      <c r="A106" s="13"/>
      <c r="B106" s="231"/>
      <c r="C106" s="232"/>
      <c r="D106" s="211" t="s">
        <v>178</v>
      </c>
      <c r="E106" s="233" t="s">
        <v>19</v>
      </c>
      <c r="F106" s="234" t="s">
        <v>216</v>
      </c>
      <c r="G106" s="232"/>
      <c r="H106" s="235">
        <v>25</v>
      </c>
      <c r="I106" s="236"/>
      <c r="J106" s="232"/>
      <c r="K106" s="232"/>
      <c r="L106" s="237"/>
      <c r="M106" s="252"/>
      <c r="N106" s="253"/>
      <c r="O106" s="253"/>
      <c r="P106" s="253"/>
      <c r="Q106" s="253"/>
      <c r="R106" s="253"/>
      <c r="S106" s="253"/>
      <c r="T106" s="25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1" t="s">
        <v>178</v>
      </c>
      <c r="AU106" s="241" t="s">
        <v>83</v>
      </c>
      <c r="AV106" s="13" t="s">
        <v>83</v>
      </c>
      <c r="AW106" s="13" t="s">
        <v>33</v>
      </c>
      <c r="AX106" s="13" t="s">
        <v>80</v>
      </c>
      <c r="AY106" s="241" t="s">
        <v>114</v>
      </c>
    </row>
    <row r="107" s="2" customFormat="1" ht="33" customHeight="1">
      <c r="A107" s="40"/>
      <c r="B107" s="41"/>
      <c r="C107" s="198" t="s">
        <v>113</v>
      </c>
      <c r="D107" s="198" t="s">
        <v>115</v>
      </c>
      <c r="E107" s="199" t="s">
        <v>217</v>
      </c>
      <c r="F107" s="200" t="s">
        <v>218</v>
      </c>
      <c r="G107" s="201" t="s">
        <v>219</v>
      </c>
      <c r="H107" s="202">
        <v>199.78700000000001</v>
      </c>
      <c r="I107" s="203"/>
      <c r="J107" s="204">
        <f>ROUND(I107*H107,2)</f>
        <v>0</v>
      </c>
      <c r="K107" s="200" t="s">
        <v>159</v>
      </c>
      <c r="L107" s="46"/>
      <c r="M107" s="205" t="s">
        <v>19</v>
      </c>
      <c r="N107" s="206" t="s">
        <v>43</v>
      </c>
      <c r="O107" s="86"/>
      <c r="P107" s="207">
        <f>O107*H107</f>
        <v>0</v>
      </c>
      <c r="Q107" s="207">
        <v>0</v>
      </c>
      <c r="R107" s="207">
        <f>Q107*H107</f>
        <v>0</v>
      </c>
      <c r="S107" s="207">
        <v>0</v>
      </c>
      <c r="T107" s="208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09" t="s">
        <v>113</v>
      </c>
      <c r="AT107" s="209" t="s">
        <v>115</v>
      </c>
      <c r="AU107" s="209" t="s">
        <v>83</v>
      </c>
      <c r="AY107" s="19" t="s">
        <v>114</v>
      </c>
      <c r="BE107" s="210">
        <f>IF(N107="základní",J107,0)</f>
        <v>0</v>
      </c>
      <c r="BF107" s="210">
        <f>IF(N107="snížená",J107,0)</f>
        <v>0</v>
      </c>
      <c r="BG107" s="210">
        <f>IF(N107="zákl. přenesená",J107,0)</f>
        <v>0</v>
      </c>
      <c r="BH107" s="210">
        <f>IF(N107="sníž. přenesená",J107,0)</f>
        <v>0</v>
      </c>
      <c r="BI107" s="210">
        <f>IF(N107="nulová",J107,0)</f>
        <v>0</v>
      </c>
      <c r="BJ107" s="19" t="s">
        <v>80</v>
      </c>
      <c r="BK107" s="210">
        <f>ROUND(I107*H107,2)</f>
        <v>0</v>
      </c>
      <c r="BL107" s="19" t="s">
        <v>113</v>
      </c>
      <c r="BM107" s="209" t="s">
        <v>220</v>
      </c>
    </row>
    <row r="108" s="2" customFormat="1">
      <c r="A108" s="40"/>
      <c r="B108" s="41"/>
      <c r="C108" s="42"/>
      <c r="D108" s="211" t="s">
        <v>120</v>
      </c>
      <c r="E108" s="42"/>
      <c r="F108" s="212" t="s">
        <v>221</v>
      </c>
      <c r="G108" s="42"/>
      <c r="H108" s="42"/>
      <c r="I108" s="213"/>
      <c r="J108" s="42"/>
      <c r="K108" s="42"/>
      <c r="L108" s="46"/>
      <c r="M108" s="214"/>
      <c r="N108" s="215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120</v>
      </c>
      <c r="AU108" s="19" t="s">
        <v>83</v>
      </c>
    </row>
    <row r="109" s="2" customFormat="1">
      <c r="A109" s="40"/>
      <c r="B109" s="41"/>
      <c r="C109" s="42"/>
      <c r="D109" s="229" t="s">
        <v>162</v>
      </c>
      <c r="E109" s="42"/>
      <c r="F109" s="230" t="s">
        <v>222</v>
      </c>
      <c r="G109" s="42"/>
      <c r="H109" s="42"/>
      <c r="I109" s="213"/>
      <c r="J109" s="42"/>
      <c r="K109" s="42"/>
      <c r="L109" s="46"/>
      <c r="M109" s="214"/>
      <c r="N109" s="215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162</v>
      </c>
      <c r="AU109" s="19" t="s">
        <v>83</v>
      </c>
    </row>
    <row r="110" s="14" customFormat="1">
      <c r="A110" s="14"/>
      <c r="B110" s="242"/>
      <c r="C110" s="243"/>
      <c r="D110" s="211" t="s">
        <v>178</v>
      </c>
      <c r="E110" s="244" t="s">
        <v>19</v>
      </c>
      <c r="F110" s="245" t="s">
        <v>223</v>
      </c>
      <c r="G110" s="243"/>
      <c r="H110" s="244" t="s">
        <v>19</v>
      </c>
      <c r="I110" s="246"/>
      <c r="J110" s="243"/>
      <c r="K110" s="243"/>
      <c r="L110" s="247"/>
      <c r="M110" s="248"/>
      <c r="N110" s="249"/>
      <c r="O110" s="249"/>
      <c r="P110" s="249"/>
      <c r="Q110" s="249"/>
      <c r="R110" s="249"/>
      <c r="S110" s="249"/>
      <c r="T110" s="250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1" t="s">
        <v>178</v>
      </c>
      <c r="AU110" s="251" t="s">
        <v>83</v>
      </c>
      <c r="AV110" s="14" t="s">
        <v>80</v>
      </c>
      <c r="AW110" s="14" t="s">
        <v>33</v>
      </c>
      <c r="AX110" s="14" t="s">
        <v>72</v>
      </c>
      <c r="AY110" s="251" t="s">
        <v>114</v>
      </c>
    </row>
    <row r="111" s="13" customFormat="1">
      <c r="A111" s="13"/>
      <c r="B111" s="231"/>
      <c r="C111" s="232"/>
      <c r="D111" s="211" t="s">
        <v>178</v>
      </c>
      <c r="E111" s="233" t="s">
        <v>19</v>
      </c>
      <c r="F111" s="234" t="s">
        <v>224</v>
      </c>
      <c r="G111" s="232"/>
      <c r="H111" s="235">
        <v>72.691999999999993</v>
      </c>
      <c r="I111" s="236"/>
      <c r="J111" s="232"/>
      <c r="K111" s="232"/>
      <c r="L111" s="237"/>
      <c r="M111" s="252"/>
      <c r="N111" s="253"/>
      <c r="O111" s="253"/>
      <c r="P111" s="253"/>
      <c r="Q111" s="253"/>
      <c r="R111" s="253"/>
      <c r="S111" s="253"/>
      <c r="T111" s="25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1" t="s">
        <v>178</v>
      </c>
      <c r="AU111" s="241" t="s">
        <v>83</v>
      </c>
      <c r="AV111" s="13" t="s">
        <v>83</v>
      </c>
      <c r="AW111" s="13" t="s">
        <v>33</v>
      </c>
      <c r="AX111" s="13" t="s">
        <v>72</v>
      </c>
      <c r="AY111" s="241" t="s">
        <v>114</v>
      </c>
    </row>
    <row r="112" s="14" customFormat="1">
      <c r="A112" s="14"/>
      <c r="B112" s="242"/>
      <c r="C112" s="243"/>
      <c r="D112" s="211" t="s">
        <v>178</v>
      </c>
      <c r="E112" s="244" t="s">
        <v>19</v>
      </c>
      <c r="F112" s="245" t="s">
        <v>225</v>
      </c>
      <c r="G112" s="243"/>
      <c r="H112" s="244" t="s">
        <v>19</v>
      </c>
      <c r="I112" s="246"/>
      <c r="J112" s="243"/>
      <c r="K112" s="243"/>
      <c r="L112" s="247"/>
      <c r="M112" s="248"/>
      <c r="N112" s="249"/>
      <c r="O112" s="249"/>
      <c r="P112" s="249"/>
      <c r="Q112" s="249"/>
      <c r="R112" s="249"/>
      <c r="S112" s="249"/>
      <c r="T112" s="250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1" t="s">
        <v>178</v>
      </c>
      <c r="AU112" s="251" t="s">
        <v>83</v>
      </c>
      <c r="AV112" s="14" t="s">
        <v>80</v>
      </c>
      <c r="AW112" s="14" t="s">
        <v>33</v>
      </c>
      <c r="AX112" s="14" t="s">
        <v>72</v>
      </c>
      <c r="AY112" s="251" t="s">
        <v>114</v>
      </c>
    </row>
    <row r="113" s="13" customFormat="1">
      <c r="A113" s="13"/>
      <c r="B113" s="231"/>
      <c r="C113" s="232"/>
      <c r="D113" s="211" t="s">
        <v>178</v>
      </c>
      <c r="E113" s="233" t="s">
        <v>19</v>
      </c>
      <c r="F113" s="234" t="s">
        <v>226</v>
      </c>
      <c r="G113" s="232"/>
      <c r="H113" s="235">
        <v>127.095</v>
      </c>
      <c r="I113" s="236"/>
      <c r="J113" s="232"/>
      <c r="K113" s="232"/>
      <c r="L113" s="237"/>
      <c r="M113" s="252"/>
      <c r="N113" s="253"/>
      <c r="O113" s="253"/>
      <c r="P113" s="253"/>
      <c r="Q113" s="253"/>
      <c r="R113" s="253"/>
      <c r="S113" s="253"/>
      <c r="T113" s="25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1" t="s">
        <v>178</v>
      </c>
      <c r="AU113" s="241" t="s">
        <v>83</v>
      </c>
      <c r="AV113" s="13" t="s">
        <v>83</v>
      </c>
      <c r="AW113" s="13" t="s">
        <v>33</v>
      </c>
      <c r="AX113" s="13" t="s">
        <v>72</v>
      </c>
      <c r="AY113" s="241" t="s">
        <v>114</v>
      </c>
    </row>
    <row r="114" s="15" customFormat="1">
      <c r="A114" s="15"/>
      <c r="B114" s="255"/>
      <c r="C114" s="256"/>
      <c r="D114" s="211" t="s">
        <v>178</v>
      </c>
      <c r="E114" s="257" t="s">
        <v>19</v>
      </c>
      <c r="F114" s="258" t="s">
        <v>227</v>
      </c>
      <c r="G114" s="256"/>
      <c r="H114" s="259">
        <v>199.78699999999998</v>
      </c>
      <c r="I114" s="260"/>
      <c r="J114" s="256"/>
      <c r="K114" s="256"/>
      <c r="L114" s="261"/>
      <c r="M114" s="262"/>
      <c r="N114" s="263"/>
      <c r="O114" s="263"/>
      <c r="P114" s="263"/>
      <c r="Q114" s="263"/>
      <c r="R114" s="263"/>
      <c r="S114" s="263"/>
      <c r="T114" s="264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65" t="s">
        <v>178</v>
      </c>
      <c r="AU114" s="265" t="s">
        <v>83</v>
      </c>
      <c r="AV114" s="15" t="s">
        <v>113</v>
      </c>
      <c r="AW114" s="15" t="s">
        <v>33</v>
      </c>
      <c r="AX114" s="15" t="s">
        <v>80</v>
      </c>
      <c r="AY114" s="265" t="s">
        <v>114</v>
      </c>
    </row>
    <row r="115" s="2" customFormat="1" ht="37.8" customHeight="1">
      <c r="A115" s="40"/>
      <c r="B115" s="41"/>
      <c r="C115" s="198" t="s">
        <v>134</v>
      </c>
      <c r="D115" s="198" t="s">
        <v>115</v>
      </c>
      <c r="E115" s="199" t="s">
        <v>228</v>
      </c>
      <c r="F115" s="200" t="s">
        <v>229</v>
      </c>
      <c r="G115" s="201" t="s">
        <v>219</v>
      </c>
      <c r="H115" s="202">
        <v>169.81899999999999</v>
      </c>
      <c r="I115" s="203"/>
      <c r="J115" s="204">
        <f>ROUND(I115*H115,2)</f>
        <v>0</v>
      </c>
      <c r="K115" s="200" t="s">
        <v>159</v>
      </c>
      <c r="L115" s="46"/>
      <c r="M115" s="205" t="s">
        <v>19</v>
      </c>
      <c r="N115" s="206" t="s">
        <v>43</v>
      </c>
      <c r="O115" s="86"/>
      <c r="P115" s="207">
        <f>O115*H115</f>
        <v>0</v>
      </c>
      <c r="Q115" s="207">
        <v>0</v>
      </c>
      <c r="R115" s="207">
        <f>Q115*H115</f>
        <v>0</v>
      </c>
      <c r="S115" s="207">
        <v>0</v>
      </c>
      <c r="T115" s="208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09" t="s">
        <v>113</v>
      </c>
      <c r="AT115" s="209" t="s">
        <v>115</v>
      </c>
      <c r="AU115" s="209" t="s">
        <v>83</v>
      </c>
      <c r="AY115" s="19" t="s">
        <v>114</v>
      </c>
      <c r="BE115" s="210">
        <f>IF(N115="základní",J115,0)</f>
        <v>0</v>
      </c>
      <c r="BF115" s="210">
        <f>IF(N115="snížená",J115,0)</f>
        <v>0</v>
      </c>
      <c r="BG115" s="210">
        <f>IF(N115="zákl. přenesená",J115,0)</f>
        <v>0</v>
      </c>
      <c r="BH115" s="210">
        <f>IF(N115="sníž. přenesená",J115,0)</f>
        <v>0</v>
      </c>
      <c r="BI115" s="210">
        <f>IF(N115="nulová",J115,0)</f>
        <v>0</v>
      </c>
      <c r="BJ115" s="19" t="s">
        <v>80</v>
      </c>
      <c r="BK115" s="210">
        <f>ROUND(I115*H115,2)</f>
        <v>0</v>
      </c>
      <c r="BL115" s="19" t="s">
        <v>113</v>
      </c>
      <c r="BM115" s="209" t="s">
        <v>230</v>
      </c>
    </row>
    <row r="116" s="2" customFormat="1">
      <c r="A116" s="40"/>
      <c r="B116" s="41"/>
      <c r="C116" s="42"/>
      <c r="D116" s="211" t="s">
        <v>120</v>
      </c>
      <c r="E116" s="42"/>
      <c r="F116" s="212" t="s">
        <v>231</v>
      </c>
      <c r="G116" s="42"/>
      <c r="H116" s="42"/>
      <c r="I116" s="213"/>
      <c r="J116" s="42"/>
      <c r="K116" s="42"/>
      <c r="L116" s="46"/>
      <c r="M116" s="214"/>
      <c r="N116" s="215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120</v>
      </c>
      <c r="AU116" s="19" t="s">
        <v>83</v>
      </c>
    </row>
    <row r="117" s="2" customFormat="1">
      <c r="A117" s="40"/>
      <c r="B117" s="41"/>
      <c r="C117" s="42"/>
      <c r="D117" s="229" t="s">
        <v>162</v>
      </c>
      <c r="E117" s="42"/>
      <c r="F117" s="230" t="s">
        <v>232</v>
      </c>
      <c r="G117" s="42"/>
      <c r="H117" s="42"/>
      <c r="I117" s="213"/>
      <c r="J117" s="42"/>
      <c r="K117" s="42"/>
      <c r="L117" s="46"/>
      <c r="M117" s="214"/>
      <c r="N117" s="215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162</v>
      </c>
      <c r="AU117" s="19" t="s">
        <v>83</v>
      </c>
    </row>
    <row r="118" s="13" customFormat="1">
      <c r="A118" s="13"/>
      <c r="B118" s="231"/>
      <c r="C118" s="232"/>
      <c r="D118" s="211" t="s">
        <v>178</v>
      </c>
      <c r="E118" s="233" t="s">
        <v>19</v>
      </c>
      <c r="F118" s="234" t="s">
        <v>233</v>
      </c>
      <c r="G118" s="232"/>
      <c r="H118" s="235">
        <v>199.78700000000001</v>
      </c>
      <c r="I118" s="236"/>
      <c r="J118" s="232"/>
      <c r="K118" s="232"/>
      <c r="L118" s="237"/>
      <c r="M118" s="252"/>
      <c r="N118" s="253"/>
      <c r="O118" s="253"/>
      <c r="P118" s="253"/>
      <c r="Q118" s="253"/>
      <c r="R118" s="253"/>
      <c r="S118" s="253"/>
      <c r="T118" s="25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1" t="s">
        <v>178</v>
      </c>
      <c r="AU118" s="241" t="s">
        <v>83</v>
      </c>
      <c r="AV118" s="13" t="s">
        <v>83</v>
      </c>
      <c r="AW118" s="13" t="s">
        <v>33</v>
      </c>
      <c r="AX118" s="13" t="s">
        <v>72</v>
      </c>
      <c r="AY118" s="241" t="s">
        <v>114</v>
      </c>
    </row>
    <row r="119" s="13" customFormat="1">
      <c r="A119" s="13"/>
      <c r="B119" s="231"/>
      <c r="C119" s="232"/>
      <c r="D119" s="211" t="s">
        <v>178</v>
      </c>
      <c r="E119" s="233" t="s">
        <v>19</v>
      </c>
      <c r="F119" s="234" t="s">
        <v>234</v>
      </c>
      <c r="G119" s="232"/>
      <c r="H119" s="235">
        <v>-29.968</v>
      </c>
      <c r="I119" s="236"/>
      <c r="J119" s="232"/>
      <c r="K119" s="232"/>
      <c r="L119" s="237"/>
      <c r="M119" s="252"/>
      <c r="N119" s="253"/>
      <c r="O119" s="253"/>
      <c r="P119" s="253"/>
      <c r="Q119" s="253"/>
      <c r="R119" s="253"/>
      <c r="S119" s="253"/>
      <c r="T119" s="25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1" t="s">
        <v>178</v>
      </c>
      <c r="AU119" s="241" t="s">
        <v>83</v>
      </c>
      <c r="AV119" s="13" t="s">
        <v>83</v>
      </c>
      <c r="AW119" s="13" t="s">
        <v>33</v>
      </c>
      <c r="AX119" s="13" t="s">
        <v>72</v>
      </c>
      <c r="AY119" s="241" t="s">
        <v>114</v>
      </c>
    </row>
    <row r="120" s="15" customFormat="1">
      <c r="A120" s="15"/>
      <c r="B120" s="255"/>
      <c r="C120" s="256"/>
      <c r="D120" s="211" t="s">
        <v>178</v>
      </c>
      <c r="E120" s="257" t="s">
        <v>19</v>
      </c>
      <c r="F120" s="258" t="s">
        <v>227</v>
      </c>
      <c r="G120" s="256"/>
      <c r="H120" s="259">
        <v>169.81900000000002</v>
      </c>
      <c r="I120" s="260"/>
      <c r="J120" s="256"/>
      <c r="K120" s="256"/>
      <c r="L120" s="261"/>
      <c r="M120" s="262"/>
      <c r="N120" s="263"/>
      <c r="O120" s="263"/>
      <c r="P120" s="263"/>
      <c r="Q120" s="263"/>
      <c r="R120" s="263"/>
      <c r="S120" s="263"/>
      <c r="T120" s="264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65" t="s">
        <v>178</v>
      </c>
      <c r="AU120" s="265" t="s">
        <v>83</v>
      </c>
      <c r="AV120" s="15" t="s">
        <v>113</v>
      </c>
      <c r="AW120" s="15" t="s">
        <v>33</v>
      </c>
      <c r="AX120" s="15" t="s">
        <v>80</v>
      </c>
      <c r="AY120" s="265" t="s">
        <v>114</v>
      </c>
    </row>
    <row r="121" s="2" customFormat="1" ht="37.8" customHeight="1">
      <c r="A121" s="40"/>
      <c r="B121" s="41"/>
      <c r="C121" s="198" t="s">
        <v>139</v>
      </c>
      <c r="D121" s="198" t="s">
        <v>115</v>
      </c>
      <c r="E121" s="199" t="s">
        <v>235</v>
      </c>
      <c r="F121" s="200" t="s">
        <v>236</v>
      </c>
      <c r="G121" s="201" t="s">
        <v>219</v>
      </c>
      <c r="H121" s="202">
        <v>2377.4659999999999</v>
      </c>
      <c r="I121" s="203"/>
      <c r="J121" s="204">
        <f>ROUND(I121*H121,2)</f>
        <v>0</v>
      </c>
      <c r="K121" s="200" t="s">
        <v>159</v>
      </c>
      <c r="L121" s="46"/>
      <c r="M121" s="205" t="s">
        <v>19</v>
      </c>
      <c r="N121" s="206" t="s">
        <v>43</v>
      </c>
      <c r="O121" s="86"/>
      <c r="P121" s="207">
        <f>O121*H121</f>
        <v>0</v>
      </c>
      <c r="Q121" s="207">
        <v>0</v>
      </c>
      <c r="R121" s="207">
        <f>Q121*H121</f>
        <v>0</v>
      </c>
      <c r="S121" s="207">
        <v>0</v>
      </c>
      <c r="T121" s="208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09" t="s">
        <v>113</v>
      </c>
      <c r="AT121" s="209" t="s">
        <v>115</v>
      </c>
      <c r="AU121" s="209" t="s">
        <v>83</v>
      </c>
      <c r="AY121" s="19" t="s">
        <v>114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9" t="s">
        <v>80</v>
      </c>
      <c r="BK121" s="210">
        <f>ROUND(I121*H121,2)</f>
        <v>0</v>
      </c>
      <c r="BL121" s="19" t="s">
        <v>113</v>
      </c>
      <c r="BM121" s="209" t="s">
        <v>237</v>
      </c>
    </row>
    <row r="122" s="2" customFormat="1">
      <c r="A122" s="40"/>
      <c r="B122" s="41"/>
      <c r="C122" s="42"/>
      <c r="D122" s="211" t="s">
        <v>120</v>
      </c>
      <c r="E122" s="42"/>
      <c r="F122" s="212" t="s">
        <v>238</v>
      </c>
      <c r="G122" s="42"/>
      <c r="H122" s="42"/>
      <c r="I122" s="213"/>
      <c r="J122" s="42"/>
      <c r="K122" s="42"/>
      <c r="L122" s="46"/>
      <c r="M122" s="214"/>
      <c r="N122" s="215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120</v>
      </c>
      <c r="AU122" s="19" t="s">
        <v>83</v>
      </c>
    </row>
    <row r="123" s="2" customFormat="1">
      <c r="A123" s="40"/>
      <c r="B123" s="41"/>
      <c r="C123" s="42"/>
      <c r="D123" s="229" t="s">
        <v>162</v>
      </c>
      <c r="E123" s="42"/>
      <c r="F123" s="230" t="s">
        <v>239</v>
      </c>
      <c r="G123" s="42"/>
      <c r="H123" s="42"/>
      <c r="I123" s="213"/>
      <c r="J123" s="42"/>
      <c r="K123" s="42"/>
      <c r="L123" s="46"/>
      <c r="M123" s="214"/>
      <c r="N123" s="215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162</v>
      </c>
      <c r="AU123" s="19" t="s">
        <v>83</v>
      </c>
    </row>
    <row r="124" s="13" customFormat="1">
      <c r="A124" s="13"/>
      <c r="B124" s="231"/>
      <c r="C124" s="232"/>
      <c r="D124" s="211" t="s">
        <v>178</v>
      </c>
      <c r="E124" s="233" t="s">
        <v>19</v>
      </c>
      <c r="F124" s="234" t="s">
        <v>233</v>
      </c>
      <c r="G124" s="232"/>
      <c r="H124" s="235">
        <v>199.78700000000001</v>
      </c>
      <c r="I124" s="236"/>
      <c r="J124" s="232"/>
      <c r="K124" s="232"/>
      <c r="L124" s="237"/>
      <c r="M124" s="252"/>
      <c r="N124" s="253"/>
      <c r="O124" s="253"/>
      <c r="P124" s="253"/>
      <c r="Q124" s="253"/>
      <c r="R124" s="253"/>
      <c r="S124" s="253"/>
      <c r="T124" s="25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1" t="s">
        <v>178</v>
      </c>
      <c r="AU124" s="241" t="s">
        <v>83</v>
      </c>
      <c r="AV124" s="13" t="s">
        <v>83</v>
      </c>
      <c r="AW124" s="13" t="s">
        <v>33</v>
      </c>
      <c r="AX124" s="13" t="s">
        <v>72</v>
      </c>
      <c r="AY124" s="241" t="s">
        <v>114</v>
      </c>
    </row>
    <row r="125" s="13" customFormat="1">
      <c r="A125" s="13"/>
      <c r="B125" s="231"/>
      <c r="C125" s="232"/>
      <c r="D125" s="211" t="s">
        <v>178</v>
      </c>
      <c r="E125" s="233" t="s">
        <v>19</v>
      </c>
      <c r="F125" s="234" t="s">
        <v>234</v>
      </c>
      <c r="G125" s="232"/>
      <c r="H125" s="235">
        <v>-29.968</v>
      </c>
      <c r="I125" s="236"/>
      <c r="J125" s="232"/>
      <c r="K125" s="232"/>
      <c r="L125" s="237"/>
      <c r="M125" s="252"/>
      <c r="N125" s="253"/>
      <c r="O125" s="253"/>
      <c r="P125" s="253"/>
      <c r="Q125" s="253"/>
      <c r="R125" s="253"/>
      <c r="S125" s="253"/>
      <c r="T125" s="25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1" t="s">
        <v>178</v>
      </c>
      <c r="AU125" s="241" t="s">
        <v>83</v>
      </c>
      <c r="AV125" s="13" t="s">
        <v>83</v>
      </c>
      <c r="AW125" s="13" t="s">
        <v>33</v>
      </c>
      <c r="AX125" s="13" t="s">
        <v>72</v>
      </c>
      <c r="AY125" s="241" t="s">
        <v>114</v>
      </c>
    </row>
    <row r="126" s="15" customFormat="1">
      <c r="A126" s="15"/>
      <c r="B126" s="255"/>
      <c r="C126" s="256"/>
      <c r="D126" s="211" t="s">
        <v>178</v>
      </c>
      <c r="E126" s="257" t="s">
        <v>19</v>
      </c>
      <c r="F126" s="258" t="s">
        <v>227</v>
      </c>
      <c r="G126" s="256"/>
      <c r="H126" s="259">
        <v>169.81900000000002</v>
      </c>
      <c r="I126" s="260"/>
      <c r="J126" s="256"/>
      <c r="K126" s="256"/>
      <c r="L126" s="261"/>
      <c r="M126" s="262"/>
      <c r="N126" s="263"/>
      <c r="O126" s="263"/>
      <c r="P126" s="263"/>
      <c r="Q126" s="263"/>
      <c r="R126" s="263"/>
      <c r="S126" s="263"/>
      <c r="T126" s="264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5" t="s">
        <v>178</v>
      </c>
      <c r="AU126" s="265" t="s">
        <v>83</v>
      </c>
      <c r="AV126" s="15" t="s">
        <v>113</v>
      </c>
      <c r="AW126" s="15" t="s">
        <v>33</v>
      </c>
      <c r="AX126" s="15" t="s">
        <v>80</v>
      </c>
      <c r="AY126" s="265" t="s">
        <v>114</v>
      </c>
    </row>
    <row r="127" s="13" customFormat="1">
      <c r="A127" s="13"/>
      <c r="B127" s="231"/>
      <c r="C127" s="232"/>
      <c r="D127" s="211" t="s">
        <v>178</v>
      </c>
      <c r="E127" s="232"/>
      <c r="F127" s="234" t="s">
        <v>240</v>
      </c>
      <c r="G127" s="232"/>
      <c r="H127" s="235">
        <v>2377.4659999999999</v>
      </c>
      <c r="I127" s="236"/>
      <c r="J127" s="232"/>
      <c r="K127" s="232"/>
      <c r="L127" s="237"/>
      <c r="M127" s="252"/>
      <c r="N127" s="253"/>
      <c r="O127" s="253"/>
      <c r="P127" s="253"/>
      <c r="Q127" s="253"/>
      <c r="R127" s="253"/>
      <c r="S127" s="253"/>
      <c r="T127" s="25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178</v>
      </c>
      <c r="AU127" s="241" t="s">
        <v>83</v>
      </c>
      <c r="AV127" s="13" t="s">
        <v>83</v>
      </c>
      <c r="AW127" s="13" t="s">
        <v>4</v>
      </c>
      <c r="AX127" s="13" t="s">
        <v>80</v>
      </c>
      <c r="AY127" s="241" t="s">
        <v>114</v>
      </c>
    </row>
    <row r="128" s="2" customFormat="1" ht="33" customHeight="1">
      <c r="A128" s="40"/>
      <c r="B128" s="41"/>
      <c r="C128" s="198" t="s">
        <v>143</v>
      </c>
      <c r="D128" s="198" t="s">
        <v>115</v>
      </c>
      <c r="E128" s="199" t="s">
        <v>241</v>
      </c>
      <c r="F128" s="200" t="s">
        <v>242</v>
      </c>
      <c r="G128" s="201" t="s">
        <v>243</v>
      </c>
      <c r="H128" s="202">
        <v>305.67399999999998</v>
      </c>
      <c r="I128" s="203"/>
      <c r="J128" s="204">
        <f>ROUND(I128*H128,2)</f>
        <v>0</v>
      </c>
      <c r="K128" s="200" t="s">
        <v>159</v>
      </c>
      <c r="L128" s="46"/>
      <c r="M128" s="205" t="s">
        <v>19</v>
      </c>
      <c r="N128" s="206" t="s">
        <v>43</v>
      </c>
      <c r="O128" s="86"/>
      <c r="P128" s="207">
        <f>O128*H128</f>
        <v>0</v>
      </c>
      <c r="Q128" s="207">
        <v>0</v>
      </c>
      <c r="R128" s="207">
        <f>Q128*H128</f>
        <v>0</v>
      </c>
      <c r="S128" s="207">
        <v>0</v>
      </c>
      <c r="T128" s="208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09" t="s">
        <v>113</v>
      </c>
      <c r="AT128" s="209" t="s">
        <v>115</v>
      </c>
      <c r="AU128" s="209" t="s">
        <v>83</v>
      </c>
      <c r="AY128" s="19" t="s">
        <v>114</v>
      </c>
      <c r="BE128" s="210">
        <f>IF(N128="základní",J128,0)</f>
        <v>0</v>
      </c>
      <c r="BF128" s="210">
        <f>IF(N128="snížená",J128,0)</f>
        <v>0</v>
      </c>
      <c r="BG128" s="210">
        <f>IF(N128="zákl. přenesená",J128,0)</f>
        <v>0</v>
      </c>
      <c r="BH128" s="210">
        <f>IF(N128="sníž. přenesená",J128,0)</f>
        <v>0</v>
      </c>
      <c r="BI128" s="210">
        <f>IF(N128="nulová",J128,0)</f>
        <v>0</v>
      </c>
      <c r="BJ128" s="19" t="s">
        <v>80</v>
      </c>
      <c r="BK128" s="210">
        <f>ROUND(I128*H128,2)</f>
        <v>0</v>
      </c>
      <c r="BL128" s="19" t="s">
        <v>113</v>
      </c>
      <c r="BM128" s="209" t="s">
        <v>244</v>
      </c>
    </row>
    <row r="129" s="2" customFormat="1">
      <c r="A129" s="40"/>
      <c r="B129" s="41"/>
      <c r="C129" s="42"/>
      <c r="D129" s="211" t="s">
        <v>120</v>
      </c>
      <c r="E129" s="42"/>
      <c r="F129" s="212" t="s">
        <v>245</v>
      </c>
      <c r="G129" s="42"/>
      <c r="H129" s="42"/>
      <c r="I129" s="213"/>
      <c r="J129" s="42"/>
      <c r="K129" s="42"/>
      <c r="L129" s="46"/>
      <c r="M129" s="214"/>
      <c r="N129" s="215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120</v>
      </c>
      <c r="AU129" s="19" t="s">
        <v>83</v>
      </c>
    </row>
    <row r="130" s="2" customFormat="1">
      <c r="A130" s="40"/>
      <c r="B130" s="41"/>
      <c r="C130" s="42"/>
      <c r="D130" s="229" t="s">
        <v>162</v>
      </c>
      <c r="E130" s="42"/>
      <c r="F130" s="230" t="s">
        <v>246</v>
      </c>
      <c r="G130" s="42"/>
      <c r="H130" s="42"/>
      <c r="I130" s="213"/>
      <c r="J130" s="42"/>
      <c r="K130" s="42"/>
      <c r="L130" s="46"/>
      <c r="M130" s="214"/>
      <c r="N130" s="215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162</v>
      </c>
      <c r="AU130" s="19" t="s">
        <v>83</v>
      </c>
    </row>
    <row r="131" s="2" customFormat="1">
      <c r="A131" s="40"/>
      <c r="B131" s="41"/>
      <c r="C131" s="42"/>
      <c r="D131" s="211" t="s">
        <v>128</v>
      </c>
      <c r="E131" s="42"/>
      <c r="F131" s="216" t="s">
        <v>247</v>
      </c>
      <c r="G131" s="42"/>
      <c r="H131" s="42"/>
      <c r="I131" s="213"/>
      <c r="J131" s="42"/>
      <c r="K131" s="42"/>
      <c r="L131" s="46"/>
      <c r="M131" s="214"/>
      <c r="N131" s="215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128</v>
      </c>
      <c r="AU131" s="19" t="s">
        <v>83</v>
      </c>
    </row>
    <row r="132" s="13" customFormat="1">
      <c r="A132" s="13"/>
      <c r="B132" s="231"/>
      <c r="C132" s="232"/>
      <c r="D132" s="211" t="s">
        <v>178</v>
      </c>
      <c r="E132" s="233" t="s">
        <v>19</v>
      </c>
      <c r="F132" s="234" t="s">
        <v>233</v>
      </c>
      <c r="G132" s="232"/>
      <c r="H132" s="235">
        <v>199.78700000000001</v>
      </c>
      <c r="I132" s="236"/>
      <c r="J132" s="232"/>
      <c r="K132" s="232"/>
      <c r="L132" s="237"/>
      <c r="M132" s="252"/>
      <c r="N132" s="253"/>
      <c r="O132" s="253"/>
      <c r="P132" s="253"/>
      <c r="Q132" s="253"/>
      <c r="R132" s="253"/>
      <c r="S132" s="253"/>
      <c r="T132" s="25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1" t="s">
        <v>178</v>
      </c>
      <c r="AU132" s="241" t="s">
        <v>83</v>
      </c>
      <c r="AV132" s="13" t="s">
        <v>83</v>
      </c>
      <c r="AW132" s="13" t="s">
        <v>33</v>
      </c>
      <c r="AX132" s="13" t="s">
        <v>72</v>
      </c>
      <c r="AY132" s="241" t="s">
        <v>114</v>
      </c>
    </row>
    <row r="133" s="13" customFormat="1">
      <c r="A133" s="13"/>
      <c r="B133" s="231"/>
      <c r="C133" s="232"/>
      <c r="D133" s="211" t="s">
        <v>178</v>
      </c>
      <c r="E133" s="233" t="s">
        <v>19</v>
      </c>
      <c r="F133" s="234" t="s">
        <v>234</v>
      </c>
      <c r="G133" s="232"/>
      <c r="H133" s="235">
        <v>-29.968</v>
      </c>
      <c r="I133" s="236"/>
      <c r="J133" s="232"/>
      <c r="K133" s="232"/>
      <c r="L133" s="237"/>
      <c r="M133" s="252"/>
      <c r="N133" s="253"/>
      <c r="O133" s="253"/>
      <c r="P133" s="253"/>
      <c r="Q133" s="253"/>
      <c r="R133" s="253"/>
      <c r="S133" s="253"/>
      <c r="T133" s="25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178</v>
      </c>
      <c r="AU133" s="241" t="s">
        <v>83</v>
      </c>
      <c r="AV133" s="13" t="s">
        <v>83</v>
      </c>
      <c r="AW133" s="13" t="s">
        <v>33</v>
      </c>
      <c r="AX133" s="13" t="s">
        <v>72</v>
      </c>
      <c r="AY133" s="241" t="s">
        <v>114</v>
      </c>
    </row>
    <row r="134" s="15" customFormat="1">
      <c r="A134" s="15"/>
      <c r="B134" s="255"/>
      <c r="C134" s="256"/>
      <c r="D134" s="211" t="s">
        <v>178</v>
      </c>
      <c r="E134" s="257" t="s">
        <v>19</v>
      </c>
      <c r="F134" s="258" t="s">
        <v>227</v>
      </c>
      <c r="G134" s="256"/>
      <c r="H134" s="259">
        <v>169.81900000000002</v>
      </c>
      <c r="I134" s="260"/>
      <c r="J134" s="256"/>
      <c r="K134" s="256"/>
      <c r="L134" s="261"/>
      <c r="M134" s="262"/>
      <c r="N134" s="263"/>
      <c r="O134" s="263"/>
      <c r="P134" s="263"/>
      <c r="Q134" s="263"/>
      <c r="R134" s="263"/>
      <c r="S134" s="263"/>
      <c r="T134" s="264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5" t="s">
        <v>178</v>
      </c>
      <c r="AU134" s="265" t="s">
        <v>83</v>
      </c>
      <c r="AV134" s="15" t="s">
        <v>113</v>
      </c>
      <c r="AW134" s="15" t="s">
        <v>33</v>
      </c>
      <c r="AX134" s="15" t="s">
        <v>80</v>
      </c>
      <c r="AY134" s="265" t="s">
        <v>114</v>
      </c>
    </row>
    <row r="135" s="13" customFormat="1">
      <c r="A135" s="13"/>
      <c r="B135" s="231"/>
      <c r="C135" s="232"/>
      <c r="D135" s="211" t="s">
        <v>178</v>
      </c>
      <c r="E135" s="232"/>
      <c r="F135" s="234" t="s">
        <v>248</v>
      </c>
      <c r="G135" s="232"/>
      <c r="H135" s="235">
        <v>305.67399999999998</v>
      </c>
      <c r="I135" s="236"/>
      <c r="J135" s="232"/>
      <c r="K135" s="232"/>
      <c r="L135" s="237"/>
      <c r="M135" s="252"/>
      <c r="N135" s="253"/>
      <c r="O135" s="253"/>
      <c r="P135" s="253"/>
      <c r="Q135" s="253"/>
      <c r="R135" s="253"/>
      <c r="S135" s="253"/>
      <c r="T135" s="25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178</v>
      </c>
      <c r="AU135" s="241" t="s">
        <v>83</v>
      </c>
      <c r="AV135" s="13" t="s">
        <v>83</v>
      </c>
      <c r="AW135" s="13" t="s">
        <v>4</v>
      </c>
      <c r="AX135" s="13" t="s">
        <v>80</v>
      </c>
      <c r="AY135" s="241" t="s">
        <v>114</v>
      </c>
    </row>
    <row r="136" s="2" customFormat="1" ht="24.15" customHeight="1">
      <c r="A136" s="40"/>
      <c r="B136" s="41"/>
      <c r="C136" s="198" t="s">
        <v>147</v>
      </c>
      <c r="D136" s="198" t="s">
        <v>115</v>
      </c>
      <c r="E136" s="199" t="s">
        <v>249</v>
      </c>
      <c r="F136" s="200" t="s">
        <v>250</v>
      </c>
      <c r="G136" s="201" t="s">
        <v>219</v>
      </c>
      <c r="H136" s="202">
        <v>29.968</v>
      </c>
      <c r="I136" s="203"/>
      <c r="J136" s="204">
        <f>ROUND(I136*H136,2)</f>
        <v>0</v>
      </c>
      <c r="K136" s="200" t="s">
        <v>159</v>
      </c>
      <c r="L136" s="46"/>
      <c r="M136" s="205" t="s">
        <v>19</v>
      </c>
      <c r="N136" s="206" t="s">
        <v>43</v>
      </c>
      <c r="O136" s="86"/>
      <c r="P136" s="207">
        <f>O136*H136</f>
        <v>0</v>
      </c>
      <c r="Q136" s="207">
        <v>0</v>
      </c>
      <c r="R136" s="207">
        <f>Q136*H136</f>
        <v>0</v>
      </c>
      <c r="S136" s="207">
        <v>0</v>
      </c>
      <c r="T136" s="208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09" t="s">
        <v>113</v>
      </c>
      <c r="AT136" s="209" t="s">
        <v>115</v>
      </c>
      <c r="AU136" s="209" t="s">
        <v>83</v>
      </c>
      <c r="AY136" s="19" t="s">
        <v>114</v>
      </c>
      <c r="BE136" s="210">
        <f>IF(N136="základní",J136,0)</f>
        <v>0</v>
      </c>
      <c r="BF136" s="210">
        <f>IF(N136="snížená",J136,0)</f>
        <v>0</v>
      </c>
      <c r="BG136" s="210">
        <f>IF(N136="zákl. přenesená",J136,0)</f>
        <v>0</v>
      </c>
      <c r="BH136" s="210">
        <f>IF(N136="sníž. přenesená",J136,0)</f>
        <v>0</v>
      </c>
      <c r="BI136" s="210">
        <f>IF(N136="nulová",J136,0)</f>
        <v>0</v>
      </c>
      <c r="BJ136" s="19" t="s">
        <v>80</v>
      </c>
      <c r="BK136" s="210">
        <f>ROUND(I136*H136,2)</f>
        <v>0</v>
      </c>
      <c r="BL136" s="19" t="s">
        <v>113</v>
      </c>
      <c r="BM136" s="209" t="s">
        <v>251</v>
      </c>
    </row>
    <row r="137" s="2" customFormat="1">
      <c r="A137" s="40"/>
      <c r="B137" s="41"/>
      <c r="C137" s="42"/>
      <c r="D137" s="211" t="s">
        <v>120</v>
      </c>
      <c r="E137" s="42"/>
      <c r="F137" s="212" t="s">
        <v>252</v>
      </c>
      <c r="G137" s="42"/>
      <c r="H137" s="42"/>
      <c r="I137" s="213"/>
      <c r="J137" s="42"/>
      <c r="K137" s="42"/>
      <c r="L137" s="46"/>
      <c r="M137" s="214"/>
      <c r="N137" s="215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120</v>
      </c>
      <c r="AU137" s="19" t="s">
        <v>83</v>
      </c>
    </row>
    <row r="138" s="2" customFormat="1">
      <c r="A138" s="40"/>
      <c r="B138" s="41"/>
      <c r="C138" s="42"/>
      <c r="D138" s="229" t="s">
        <v>162</v>
      </c>
      <c r="E138" s="42"/>
      <c r="F138" s="230" t="s">
        <v>253</v>
      </c>
      <c r="G138" s="42"/>
      <c r="H138" s="42"/>
      <c r="I138" s="213"/>
      <c r="J138" s="42"/>
      <c r="K138" s="42"/>
      <c r="L138" s="46"/>
      <c r="M138" s="214"/>
      <c r="N138" s="215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162</v>
      </c>
      <c r="AU138" s="19" t="s">
        <v>83</v>
      </c>
    </row>
    <row r="139" s="2" customFormat="1">
      <c r="A139" s="40"/>
      <c r="B139" s="41"/>
      <c r="C139" s="42"/>
      <c r="D139" s="211" t="s">
        <v>128</v>
      </c>
      <c r="E139" s="42"/>
      <c r="F139" s="216" t="s">
        <v>254</v>
      </c>
      <c r="G139" s="42"/>
      <c r="H139" s="42"/>
      <c r="I139" s="213"/>
      <c r="J139" s="42"/>
      <c r="K139" s="42"/>
      <c r="L139" s="46"/>
      <c r="M139" s="214"/>
      <c r="N139" s="215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128</v>
      </c>
      <c r="AU139" s="19" t="s">
        <v>83</v>
      </c>
    </row>
    <row r="140" s="14" customFormat="1">
      <c r="A140" s="14"/>
      <c r="B140" s="242"/>
      <c r="C140" s="243"/>
      <c r="D140" s="211" t="s">
        <v>178</v>
      </c>
      <c r="E140" s="244" t="s">
        <v>19</v>
      </c>
      <c r="F140" s="245" t="s">
        <v>255</v>
      </c>
      <c r="G140" s="243"/>
      <c r="H140" s="244" t="s">
        <v>19</v>
      </c>
      <c r="I140" s="246"/>
      <c r="J140" s="243"/>
      <c r="K140" s="243"/>
      <c r="L140" s="247"/>
      <c r="M140" s="248"/>
      <c r="N140" s="249"/>
      <c r="O140" s="249"/>
      <c r="P140" s="249"/>
      <c r="Q140" s="249"/>
      <c r="R140" s="249"/>
      <c r="S140" s="249"/>
      <c r="T140" s="25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1" t="s">
        <v>178</v>
      </c>
      <c r="AU140" s="251" t="s">
        <v>83</v>
      </c>
      <c r="AV140" s="14" t="s">
        <v>80</v>
      </c>
      <c r="AW140" s="14" t="s">
        <v>33</v>
      </c>
      <c r="AX140" s="14" t="s">
        <v>72</v>
      </c>
      <c r="AY140" s="251" t="s">
        <v>114</v>
      </c>
    </row>
    <row r="141" s="13" customFormat="1">
      <c r="A141" s="13"/>
      <c r="B141" s="231"/>
      <c r="C141" s="232"/>
      <c r="D141" s="211" t="s">
        <v>178</v>
      </c>
      <c r="E141" s="233" t="s">
        <v>19</v>
      </c>
      <c r="F141" s="234" t="s">
        <v>256</v>
      </c>
      <c r="G141" s="232"/>
      <c r="H141" s="235">
        <v>29.968</v>
      </c>
      <c r="I141" s="236"/>
      <c r="J141" s="232"/>
      <c r="K141" s="232"/>
      <c r="L141" s="237"/>
      <c r="M141" s="252"/>
      <c r="N141" s="253"/>
      <c r="O141" s="253"/>
      <c r="P141" s="253"/>
      <c r="Q141" s="253"/>
      <c r="R141" s="253"/>
      <c r="S141" s="253"/>
      <c r="T141" s="25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178</v>
      </c>
      <c r="AU141" s="241" t="s">
        <v>83</v>
      </c>
      <c r="AV141" s="13" t="s">
        <v>83</v>
      </c>
      <c r="AW141" s="13" t="s">
        <v>33</v>
      </c>
      <c r="AX141" s="13" t="s">
        <v>80</v>
      </c>
      <c r="AY141" s="241" t="s">
        <v>114</v>
      </c>
    </row>
    <row r="142" s="2" customFormat="1" ht="24.15" customHeight="1">
      <c r="A142" s="40"/>
      <c r="B142" s="41"/>
      <c r="C142" s="198" t="s">
        <v>257</v>
      </c>
      <c r="D142" s="198" t="s">
        <v>115</v>
      </c>
      <c r="E142" s="199" t="s">
        <v>258</v>
      </c>
      <c r="F142" s="200" t="s">
        <v>259</v>
      </c>
      <c r="G142" s="201" t="s">
        <v>197</v>
      </c>
      <c r="H142" s="202">
        <v>603.11400000000003</v>
      </c>
      <c r="I142" s="203"/>
      <c r="J142" s="204">
        <f>ROUND(I142*H142,2)</f>
        <v>0</v>
      </c>
      <c r="K142" s="200" t="s">
        <v>159</v>
      </c>
      <c r="L142" s="46"/>
      <c r="M142" s="205" t="s">
        <v>19</v>
      </c>
      <c r="N142" s="206" t="s">
        <v>43</v>
      </c>
      <c r="O142" s="86"/>
      <c r="P142" s="207">
        <f>O142*H142</f>
        <v>0</v>
      </c>
      <c r="Q142" s="207">
        <v>0</v>
      </c>
      <c r="R142" s="207">
        <f>Q142*H142</f>
        <v>0</v>
      </c>
      <c r="S142" s="207">
        <v>0</v>
      </c>
      <c r="T142" s="208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09" t="s">
        <v>113</v>
      </c>
      <c r="AT142" s="209" t="s">
        <v>115</v>
      </c>
      <c r="AU142" s="209" t="s">
        <v>83</v>
      </c>
      <c r="AY142" s="19" t="s">
        <v>114</v>
      </c>
      <c r="BE142" s="210">
        <f>IF(N142="základní",J142,0)</f>
        <v>0</v>
      </c>
      <c r="BF142" s="210">
        <f>IF(N142="snížená",J142,0)</f>
        <v>0</v>
      </c>
      <c r="BG142" s="210">
        <f>IF(N142="zákl. přenesená",J142,0)</f>
        <v>0</v>
      </c>
      <c r="BH142" s="210">
        <f>IF(N142="sníž. přenesená",J142,0)</f>
        <v>0</v>
      </c>
      <c r="BI142" s="210">
        <f>IF(N142="nulová",J142,0)</f>
        <v>0</v>
      </c>
      <c r="BJ142" s="19" t="s">
        <v>80</v>
      </c>
      <c r="BK142" s="210">
        <f>ROUND(I142*H142,2)</f>
        <v>0</v>
      </c>
      <c r="BL142" s="19" t="s">
        <v>113</v>
      </c>
      <c r="BM142" s="209" t="s">
        <v>260</v>
      </c>
    </row>
    <row r="143" s="2" customFormat="1">
      <c r="A143" s="40"/>
      <c r="B143" s="41"/>
      <c r="C143" s="42"/>
      <c r="D143" s="211" t="s">
        <v>120</v>
      </c>
      <c r="E143" s="42"/>
      <c r="F143" s="212" t="s">
        <v>261</v>
      </c>
      <c r="G143" s="42"/>
      <c r="H143" s="42"/>
      <c r="I143" s="213"/>
      <c r="J143" s="42"/>
      <c r="K143" s="42"/>
      <c r="L143" s="46"/>
      <c r="M143" s="214"/>
      <c r="N143" s="215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120</v>
      </c>
      <c r="AU143" s="19" t="s">
        <v>83</v>
      </c>
    </row>
    <row r="144" s="2" customFormat="1">
      <c r="A144" s="40"/>
      <c r="B144" s="41"/>
      <c r="C144" s="42"/>
      <c r="D144" s="229" t="s">
        <v>162</v>
      </c>
      <c r="E144" s="42"/>
      <c r="F144" s="230" t="s">
        <v>262</v>
      </c>
      <c r="G144" s="42"/>
      <c r="H144" s="42"/>
      <c r="I144" s="213"/>
      <c r="J144" s="42"/>
      <c r="K144" s="42"/>
      <c r="L144" s="46"/>
      <c r="M144" s="214"/>
      <c r="N144" s="215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162</v>
      </c>
      <c r="AU144" s="19" t="s">
        <v>83</v>
      </c>
    </row>
    <row r="145" s="13" customFormat="1">
      <c r="A145" s="13"/>
      <c r="B145" s="231"/>
      <c r="C145" s="232"/>
      <c r="D145" s="211" t="s">
        <v>178</v>
      </c>
      <c r="E145" s="233" t="s">
        <v>19</v>
      </c>
      <c r="F145" s="234" t="s">
        <v>263</v>
      </c>
      <c r="G145" s="232"/>
      <c r="H145" s="235">
        <v>603.11400000000003</v>
      </c>
      <c r="I145" s="236"/>
      <c r="J145" s="232"/>
      <c r="K145" s="232"/>
      <c r="L145" s="237"/>
      <c r="M145" s="252"/>
      <c r="N145" s="253"/>
      <c r="O145" s="253"/>
      <c r="P145" s="253"/>
      <c r="Q145" s="253"/>
      <c r="R145" s="253"/>
      <c r="S145" s="253"/>
      <c r="T145" s="25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178</v>
      </c>
      <c r="AU145" s="241" t="s">
        <v>83</v>
      </c>
      <c r="AV145" s="13" t="s">
        <v>83</v>
      </c>
      <c r="AW145" s="13" t="s">
        <v>33</v>
      </c>
      <c r="AX145" s="13" t="s">
        <v>80</v>
      </c>
      <c r="AY145" s="241" t="s">
        <v>114</v>
      </c>
    </row>
    <row r="146" s="2" customFormat="1" ht="24.15" customHeight="1">
      <c r="A146" s="40"/>
      <c r="B146" s="41"/>
      <c r="C146" s="198" t="s">
        <v>264</v>
      </c>
      <c r="D146" s="198" t="s">
        <v>115</v>
      </c>
      <c r="E146" s="199" t="s">
        <v>265</v>
      </c>
      <c r="F146" s="200" t="s">
        <v>266</v>
      </c>
      <c r="G146" s="201" t="s">
        <v>197</v>
      </c>
      <c r="H146" s="202">
        <v>25</v>
      </c>
      <c r="I146" s="203"/>
      <c r="J146" s="204">
        <f>ROUND(I146*H146,2)</f>
        <v>0</v>
      </c>
      <c r="K146" s="200" t="s">
        <v>159</v>
      </c>
      <c r="L146" s="46"/>
      <c r="M146" s="205" t="s">
        <v>19</v>
      </c>
      <c r="N146" s="206" t="s">
        <v>43</v>
      </c>
      <c r="O146" s="86"/>
      <c r="P146" s="207">
        <f>O146*H146</f>
        <v>0</v>
      </c>
      <c r="Q146" s="207">
        <v>0</v>
      </c>
      <c r="R146" s="207">
        <f>Q146*H146</f>
        <v>0</v>
      </c>
      <c r="S146" s="207">
        <v>0</v>
      </c>
      <c r="T146" s="208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09" t="s">
        <v>113</v>
      </c>
      <c r="AT146" s="209" t="s">
        <v>115</v>
      </c>
      <c r="AU146" s="209" t="s">
        <v>83</v>
      </c>
      <c r="AY146" s="19" t="s">
        <v>114</v>
      </c>
      <c r="BE146" s="210">
        <f>IF(N146="základní",J146,0)</f>
        <v>0</v>
      </c>
      <c r="BF146" s="210">
        <f>IF(N146="snížená",J146,0)</f>
        <v>0</v>
      </c>
      <c r="BG146" s="210">
        <f>IF(N146="zákl. přenesená",J146,0)</f>
        <v>0</v>
      </c>
      <c r="BH146" s="210">
        <f>IF(N146="sníž. přenesená",J146,0)</f>
        <v>0</v>
      </c>
      <c r="BI146" s="210">
        <f>IF(N146="nulová",J146,0)</f>
        <v>0</v>
      </c>
      <c r="BJ146" s="19" t="s">
        <v>80</v>
      </c>
      <c r="BK146" s="210">
        <f>ROUND(I146*H146,2)</f>
        <v>0</v>
      </c>
      <c r="BL146" s="19" t="s">
        <v>113</v>
      </c>
      <c r="BM146" s="209" t="s">
        <v>267</v>
      </c>
    </row>
    <row r="147" s="2" customFormat="1">
      <c r="A147" s="40"/>
      <c r="B147" s="41"/>
      <c r="C147" s="42"/>
      <c r="D147" s="211" t="s">
        <v>120</v>
      </c>
      <c r="E147" s="42"/>
      <c r="F147" s="212" t="s">
        <v>268</v>
      </c>
      <c r="G147" s="42"/>
      <c r="H147" s="42"/>
      <c r="I147" s="213"/>
      <c r="J147" s="42"/>
      <c r="K147" s="42"/>
      <c r="L147" s="46"/>
      <c r="M147" s="214"/>
      <c r="N147" s="215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120</v>
      </c>
      <c r="AU147" s="19" t="s">
        <v>83</v>
      </c>
    </row>
    <row r="148" s="2" customFormat="1">
      <c r="A148" s="40"/>
      <c r="B148" s="41"/>
      <c r="C148" s="42"/>
      <c r="D148" s="229" t="s">
        <v>162</v>
      </c>
      <c r="E148" s="42"/>
      <c r="F148" s="230" t="s">
        <v>269</v>
      </c>
      <c r="G148" s="42"/>
      <c r="H148" s="42"/>
      <c r="I148" s="213"/>
      <c r="J148" s="42"/>
      <c r="K148" s="42"/>
      <c r="L148" s="46"/>
      <c r="M148" s="214"/>
      <c r="N148" s="215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162</v>
      </c>
      <c r="AU148" s="19" t="s">
        <v>83</v>
      </c>
    </row>
    <row r="149" s="13" customFormat="1">
      <c r="A149" s="13"/>
      <c r="B149" s="231"/>
      <c r="C149" s="232"/>
      <c r="D149" s="211" t="s">
        <v>178</v>
      </c>
      <c r="E149" s="233" t="s">
        <v>19</v>
      </c>
      <c r="F149" s="234" t="s">
        <v>270</v>
      </c>
      <c r="G149" s="232"/>
      <c r="H149" s="235">
        <v>25</v>
      </c>
      <c r="I149" s="236"/>
      <c r="J149" s="232"/>
      <c r="K149" s="232"/>
      <c r="L149" s="237"/>
      <c r="M149" s="252"/>
      <c r="N149" s="253"/>
      <c r="O149" s="253"/>
      <c r="P149" s="253"/>
      <c r="Q149" s="253"/>
      <c r="R149" s="253"/>
      <c r="S149" s="253"/>
      <c r="T149" s="25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178</v>
      </c>
      <c r="AU149" s="241" t="s">
        <v>83</v>
      </c>
      <c r="AV149" s="13" t="s">
        <v>83</v>
      </c>
      <c r="AW149" s="13" t="s">
        <v>33</v>
      </c>
      <c r="AX149" s="13" t="s">
        <v>80</v>
      </c>
      <c r="AY149" s="241" t="s">
        <v>114</v>
      </c>
    </row>
    <row r="150" s="2" customFormat="1" ht="33" customHeight="1">
      <c r="A150" s="40"/>
      <c r="B150" s="41"/>
      <c r="C150" s="198" t="s">
        <v>271</v>
      </c>
      <c r="D150" s="198" t="s">
        <v>115</v>
      </c>
      <c r="E150" s="199" t="s">
        <v>272</v>
      </c>
      <c r="F150" s="200" t="s">
        <v>273</v>
      </c>
      <c r="G150" s="201" t="s">
        <v>197</v>
      </c>
      <c r="H150" s="202">
        <v>250</v>
      </c>
      <c r="I150" s="203"/>
      <c r="J150" s="204">
        <f>ROUND(I150*H150,2)</f>
        <v>0</v>
      </c>
      <c r="K150" s="200" t="s">
        <v>159</v>
      </c>
      <c r="L150" s="46"/>
      <c r="M150" s="205" t="s">
        <v>19</v>
      </c>
      <c r="N150" s="206" t="s">
        <v>43</v>
      </c>
      <c r="O150" s="86"/>
      <c r="P150" s="207">
        <f>O150*H150</f>
        <v>0</v>
      </c>
      <c r="Q150" s="207">
        <v>0</v>
      </c>
      <c r="R150" s="207">
        <f>Q150*H150</f>
        <v>0</v>
      </c>
      <c r="S150" s="207">
        <v>0</v>
      </c>
      <c r="T150" s="208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09" t="s">
        <v>113</v>
      </c>
      <c r="AT150" s="209" t="s">
        <v>115</v>
      </c>
      <c r="AU150" s="209" t="s">
        <v>83</v>
      </c>
      <c r="AY150" s="19" t="s">
        <v>114</v>
      </c>
      <c r="BE150" s="210">
        <f>IF(N150="základní",J150,0)</f>
        <v>0</v>
      </c>
      <c r="BF150" s="210">
        <f>IF(N150="snížená",J150,0)</f>
        <v>0</v>
      </c>
      <c r="BG150" s="210">
        <f>IF(N150="zákl. přenesená",J150,0)</f>
        <v>0</v>
      </c>
      <c r="BH150" s="210">
        <f>IF(N150="sníž. přenesená",J150,0)</f>
        <v>0</v>
      </c>
      <c r="BI150" s="210">
        <f>IF(N150="nulová",J150,0)</f>
        <v>0</v>
      </c>
      <c r="BJ150" s="19" t="s">
        <v>80</v>
      </c>
      <c r="BK150" s="210">
        <f>ROUND(I150*H150,2)</f>
        <v>0</v>
      </c>
      <c r="BL150" s="19" t="s">
        <v>113</v>
      </c>
      <c r="BM150" s="209" t="s">
        <v>274</v>
      </c>
    </row>
    <row r="151" s="2" customFormat="1">
      <c r="A151" s="40"/>
      <c r="B151" s="41"/>
      <c r="C151" s="42"/>
      <c r="D151" s="211" t="s">
        <v>120</v>
      </c>
      <c r="E151" s="42"/>
      <c r="F151" s="212" t="s">
        <v>275</v>
      </c>
      <c r="G151" s="42"/>
      <c r="H151" s="42"/>
      <c r="I151" s="213"/>
      <c r="J151" s="42"/>
      <c r="K151" s="42"/>
      <c r="L151" s="46"/>
      <c r="M151" s="214"/>
      <c r="N151" s="215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120</v>
      </c>
      <c r="AU151" s="19" t="s">
        <v>83</v>
      </c>
    </row>
    <row r="152" s="2" customFormat="1">
      <c r="A152" s="40"/>
      <c r="B152" s="41"/>
      <c r="C152" s="42"/>
      <c r="D152" s="229" t="s">
        <v>162</v>
      </c>
      <c r="E152" s="42"/>
      <c r="F152" s="230" t="s">
        <v>276</v>
      </c>
      <c r="G152" s="42"/>
      <c r="H152" s="42"/>
      <c r="I152" s="213"/>
      <c r="J152" s="42"/>
      <c r="K152" s="42"/>
      <c r="L152" s="46"/>
      <c r="M152" s="214"/>
      <c r="N152" s="215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162</v>
      </c>
      <c r="AU152" s="19" t="s">
        <v>83</v>
      </c>
    </row>
    <row r="153" s="13" customFormat="1">
      <c r="A153" s="13"/>
      <c r="B153" s="231"/>
      <c r="C153" s="232"/>
      <c r="D153" s="211" t="s">
        <v>178</v>
      </c>
      <c r="E153" s="233" t="s">
        <v>19</v>
      </c>
      <c r="F153" s="234" t="s">
        <v>277</v>
      </c>
      <c r="G153" s="232"/>
      <c r="H153" s="235">
        <v>250</v>
      </c>
      <c r="I153" s="236"/>
      <c r="J153" s="232"/>
      <c r="K153" s="232"/>
      <c r="L153" s="237"/>
      <c r="M153" s="252"/>
      <c r="N153" s="253"/>
      <c r="O153" s="253"/>
      <c r="P153" s="253"/>
      <c r="Q153" s="253"/>
      <c r="R153" s="253"/>
      <c r="S153" s="253"/>
      <c r="T153" s="25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1" t="s">
        <v>178</v>
      </c>
      <c r="AU153" s="241" t="s">
        <v>83</v>
      </c>
      <c r="AV153" s="13" t="s">
        <v>83</v>
      </c>
      <c r="AW153" s="13" t="s">
        <v>33</v>
      </c>
      <c r="AX153" s="13" t="s">
        <v>80</v>
      </c>
      <c r="AY153" s="241" t="s">
        <v>114</v>
      </c>
    </row>
    <row r="154" s="2" customFormat="1" ht="16.5" customHeight="1">
      <c r="A154" s="40"/>
      <c r="B154" s="41"/>
      <c r="C154" s="266" t="s">
        <v>278</v>
      </c>
      <c r="D154" s="266" t="s">
        <v>279</v>
      </c>
      <c r="E154" s="267" t="s">
        <v>280</v>
      </c>
      <c r="F154" s="268" t="s">
        <v>281</v>
      </c>
      <c r="G154" s="269" t="s">
        <v>219</v>
      </c>
      <c r="H154" s="270">
        <v>50</v>
      </c>
      <c r="I154" s="271"/>
      <c r="J154" s="272">
        <f>ROUND(I154*H154,2)</f>
        <v>0</v>
      </c>
      <c r="K154" s="268" t="s">
        <v>159</v>
      </c>
      <c r="L154" s="273"/>
      <c r="M154" s="274" t="s">
        <v>19</v>
      </c>
      <c r="N154" s="275" t="s">
        <v>43</v>
      </c>
      <c r="O154" s="86"/>
      <c r="P154" s="207">
        <f>O154*H154</f>
        <v>0</v>
      </c>
      <c r="Q154" s="207">
        <v>0.20999999999999999</v>
      </c>
      <c r="R154" s="207">
        <f>Q154*H154</f>
        <v>10.5</v>
      </c>
      <c r="S154" s="207">
        <v>0</v>
      </c>
      <c r="T154" s="208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09" t="s">
        <v>147</v>
      </c>
      <c r="AT154" s="209" t="s">
        <v>279</v>
      </c>
      <c r="AU154" s="209" t="s">
        <v>83</v>
      </c>
      <c r="AY154" s="19" t="s">
        <v>114</v>
      </c>
      <c r="BE154" s="210">
        <f>IF(N154="základní",J154,0)</f>
        <v>0</v>
      </c>
      <c r="BF154" s="210">
        <f>IF(N154="snížená",J154,0)</f>
        <v>0</v>
      </c>
      <c r="BG154" s="210">
        <f>IF(N154="zákl. přenesená",J154,0)</f>
        <v>0</v>
      </c>
      <c r="BH154" s="210">
        <f>IF(N154="sníž. přenesená",J154,0)</f>
        <v>0</v>
      </c>
      <c r="BI154" s="210">
        <f>IF(N154="nulová",J154,0)</f>
        <v>0</v>
      </c>
      <c r="BJ154" s="19" t="s">
        <v>80</v>
      </c>
      <c r="BK154" s="210">
        <f>ROUND(I154*H154,2)</f>
        <v>0</v>
      </c>
      <c r="BL154" s="19" t="s">
        <v>113</v>
      </c>
      <c r="BM154" s="209" t="s">
        <v>282</v>
      </c>
    </row>
    <row r="155" s="2" customFormat="1">
      <c r="A155" s="40"/>
      <c r="B155" s="41"/>
      <c r="C155" s="42"/>
      <c r="D155" s="211" t="s">
        <v>120</v>
      </c>
      <c r="E155" s="42"/>
      <c r="F155" s="212" t="s">
        <v>281</v>
      </c>
      <c r="G155" s="42"/>
      <c r="H155" s="42"/>
      <c r="I155" s="213"/>
      <c r="J155" s="42"/>
      <c r="K155" s="42"/>
      <c r="L155" s="46"/>
      <c r="M155" s="214"/>
      <c r="N155" s="215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120</v>
      </c>
      <c r="AU155" s="19" t="s">
        <v>83</v>
      </c>
    </row>
    <row r="156" s="13" customFormat="1">
      <c r="A156" s="13"/>
      <c r="B156" s="231"/>
      <c r="C156" s="232"/>
      <c r="D156" s="211" t="s">
        <v>178</v>
      </c>
      <c r="E156" s="233" t="s">
        <v>19</v>
      </c>
      <c r="F156" s="234" t="s">
        <v>283</v>
      </c>
      <c r="G156" s="232"/>
      <c r="H156" s="235">
        <v>50</v>
      </c>
      <c r="I156" s="236"/>
      <c r="J156" s="232"/>
      <c r="K156" s="232"/>
      <c r="L156" s="237"/>
      <c r="M156" s="252"/>
      <c r="N156" s="253"/>
      <c r="O156" s="253"/>
      <c r="P156" s="253"/>
      <c r="Q156" s="253"/>
      <c r="R156" s="253"/>
      <c r="S156" s="253"/>
      <c r="T156" s="25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1" t="s">
        <v>178</v>
      </c>
      <c r="AU156" s="241" t="s">
        <v>83</v>
      </c>
      <c r="AV156" s="13" t="s">
        <v>83</v>
      </c>
      <c r="AW156" s="13" t="s">
        <v>33</v>
      </c>
      <c r="AX156" s="13" t="s">
        <v>80</v>
      </c>
      <c r="AY156" s="241" t="s">
        <v>114</v>
      </c>
    </row>
    <row r="157" s="2" customFormat="1" ht="24.15" customHeight="1">
      <c r="A157" s="40"/>
      <c r="B157" s="41"/>
      <c r="C157" s="198" t="s">
        <v>284</v>
      </c>
      <c r="D157" s="198" t="s">
        <v>115</v>
      </c>
      <c r="E157" s="199" t="s">
        <v>285</v>
      </c>
      <c r="F157" s="200" t="s">
        <v>286</v>
      </c>
      <c r="G157" s="201" t="s">
        <v>197</v>
      </c>
      <c r="H157" s="202">
        <v>250</v>
      </c>
      <c r="I157" s="203"/>
      <c r="J157" s="204">
        <f>ROUND(I157*H157,2)</f>
        <v>0</v>
      </c>
      <c r="K157" s="200" t="s">
        <v>159</v>
      </c>
      <c r="L157" s="46"/>
      <c r="M157" s="205" t="s">
        <v>19</v>
      </c>
      <c r="N157" s="206" t="s">
        <v>43</v>
      </c>
      <c r="O157" s="86"/>
      <c r="P157" s="207">
        <f>O157*H157</f>
        <v>0</v>
      </c>
      <c r="Q157" s="207">
        <v>0</v>
      </c>
      <c r="R157" s="207">
        <f>Q157*H157</f>
        <v>0</v>
      </c>
      <c r="S157" s="207">
        <v>0</v>
      </c>
      <c r="T157" s="208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09" t="s">
        <v>113</v>
      </c>
      <c r="AT157" s="209" t="s">
        <v>115</v>
      </c>
      <c r="AU157" s="209" t="s">
        <v>83</v>
      </c>
      <c r="AY157" s="19" t="s">
        <v>114</v>
      </c>
      <c r="BE157" s="210">
        <f>IF(N157="základní",J157,0)</f>
        <v>0</v>
      </c>
      <c r="BF157" s="210">
        <f>IF(N157="snížená",J157,0)</f>
        <v>0</v>
      </c>
      <c r="BG157" s="210">
        <f>IF(N157="zákl. přenesená",J157,0)</f>
        <v>0</v>
      </c>
      <c r="BH157" s="210">
        <f>IF(N157="sníž. přenesená",J157,0)</f>
        <v>0</v>
      </c>
      <c r="BI157" s="210">
        <f>IF(N157="nulová",J157,0)</f>
        <v>0</v>
      </c>
      <c r="BJ157" s="19" t="s">
        <v>80</v>
      </c>
      <c r="BK157" s="210">
        <f>ROUND(I157*H157,2)</f>
        <v>0</v>
      </c>
      <c r="BL157" s="19" t="s">
        <v>113</v>
      </c>
      <c r="BM157" s="209" t="s">
        <v>287</v>
      </c>
    </row>
    <row r="158" s="2" customFormat="1">
      <c r="A158" s="40"/>
      <c r="B158" s="41"/>
      <c r="C158" s="42"/>
      <c r="D158" s="211" t="s">
        <v>120</v>
      </c>
      <c r="E158" s="42"/>
      <c r="F158" s="212" t="s">
        <v>288</v>
      </c>
      <c r="G158" s="42"/>
      <c r="H158" s="42"/>
      <c r="I158" s="213"/>
      <c r="J158" s="42"/>
      <c r="K158" s="42"/>
      <c r="L158" s="46"/>
      <c r="M158" s="214"/>
      <c r="N158" s="215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120</v>
      </c>
      <c r="AU158" s="19" t="s">
        <v>83</v>
      </c>
    </row>
    <row r="159" s="2" customFormat="1">
      <c r="A159" s="40"/>
      <c r="B159" s="41"/>
      <c r="C159" s="42"/>
      <c r="D159" s="229" t="s">
        <v>162</v>
      </c>
      <c r="E159" s="42"/>
      <c r="F159" s="230" t="s">
        <v>289</v>
      </c>
      <c r="G159" s="42"/>
      <c r="H159" s="42"/>
      <c r="I159" s="213"/>
      <c r="J159" s="42"/>
      <c r="K159" s="42"/>
      <c r="L159" s="46"/>
      <c r="M159" s="214"/>
      <c r="N159" s="215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162</v>
      </c>
      <c r="AU159" s="19" t="s">
        <v>83</v>
      </c>
    </row>
    <row r="160" s="13" customFormat="1">
      <c r="A160" s="13"/>
      <c r="B160" s="231"/>
      <c r="C160" s="232"/>
      <c r="D160" s="211" t="s">
        <v>178</v>
      </c>
      <c r="E160" s="233" t="s">
        <v>19</v>
      </c>
      <c r="F160" s="234" t="s">
        <v>277</v>
      </c>
      <c r="G160" s="232"/>
      <c r="H160" s="235">
        <v>250</v>
      </c>
      <c r="I160" s="236"/>
      <c r="J160" s="232"/>
      <c r="K160" s="232"/>
      <c r="L160" s="237"/>
      <c r="M160" s="252"/>
      <c r="N160" s="253"/>
      <c r="O160" s="253"/>
      <c r="P160" s="253"/>
      <c r="Q160" s="253"/>
      <c r="R160" s="253"/>
      <c r="S160" s="253"/>
      <c r="T160" s="25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178</v>
      </c>
      <c r="AU160" s="241" t="s">
        <v>83</v>
      </c>
      <c r="AV160" s="13" t="s">
        <v>83</v>
      </c>
      <c r="AW160" s="13" t="s">
        <v>33</v>
      </c>
      <c r="AX160" s="13" t="s">
        <v>80</v>
      </c>
      <c r="AY160" s="241" t="s">
        <v>114</v>
      </c>
    </row>
    <row r="161" s="2" customFormat="1" ht="16.5" customHeight="1">
      <c r="A161" s="40"/>
      <c r="B161" s="41"/>
      <c r="C161" s="266" t="s">
        <v>290</v>
      </c>
      <c r="D161" s="266" t="s">
        <v>279</v>
      </c>
      <c r="E161" s="267" t="s">
        <v>291</v>
      </c>
      <c r="F161" s="268" t="s">
        <v>292</v>
      </c>
      <c r="G161" s="269" t="s">
        <v>293</v>
      </c>
      <c r="H161" s="270">
        <v>5</v>
      </c>
      <c r="I161" s="271"/>
      <c r="J161" s="272">
        <f>ROUND(I161*H161,2)</f>
        <v>0</v>
      </c>
      <c r="K161" s="268" t="s">
        <v>159</v>
      </c>
      <c r="L161" s="273"/>
      <c r="M161" s="274" t="s">
        <v>19</v>
      </c>
      <c r="N161" s="275" t="s">
        <v>43</v>
      </c>
      <c r="O161" s="86"/>
      <c r="P161" s="207">
        <f>O161*H161</f>
        <v>0</v>
      </c>
      <c r="Q161" s="207">
        <v>0.001</v>
      </c>
      <c r="R161" s="207">
        <f>Q161*H161</f>
        <v>0.0050000000000000001</v>
      </c>
      <c r="S161" s="207">
        <v>0</v>
      </c>
      <c r="T161" s="208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09" t="s">
        <v>147</v>
      </c>
      <c r="AT161" s="209" t="s">
        <v>279</v>
      </c>
      <c r="AU161" s="209" t="s">
        <v>83</v>
      </c>
      <c r="AY161" s="19" t="s">
        <v>114</v>
      </c>
      <c r="BE161" s="210">
        <f>IF(N161="základní",J161,0)</f>
        <v>0</v>
      </c>
      <c r="BF161" s="210">
        <f>IF(N161="snížená",J161,0)</f>
        <v>0</v>
      </c>
      <c r="BG161" s="210">
        <f>IF(N161="zákl. přenesená",J161,0)</f>
        <v>0</v>
      </c>
      <c r="BH161" s="210">
        <f>IF(N161="sníž. přenesená",J161,0)</f>
        <v>0</v>
      </c>
      <c r="BI161" s="210">
        <f>IF(N161="nulová",J161,0)</f>
        <v>0</v>
      </c>
      <c r="BJ161" s="19" t="s">
        <v>80</v>
      </c>
      <c r="BK161" s="210">
        <f>ROUND(I161*H161,2)</f>
        <v>0</v>
      </c>
      <c r="BL161" s="19" t="s">
        <v>113</v>
      </c>
      <c r="BM161" s="209" t="s">
        <v>294</v>
      </c>
    </row>
    <row r="162" s="2" customFormat="1">
      <c r="A162" s="40"/>
      <c r="B162" s="41"/>
      <c r="C162" s="42"/>
      <c r="D162" s="211" t="s">
        <v>120</v>
      </c>
      <c r="E162" s="42"/>
      <c r="F162" s="212" t="s">
        <v>292</v>
      </c>
      <c r="G162" s="42"/>
      <c r="H162" s="42"/>
      <c r="I162" s="213"/>
      <c r="J162" s="42"/>
      <c r="K162" s="42"/>
      <c r="L162" s="46"/>
      <c r="M162" s="214"/>
      <c r="N162" s="215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120</v>
      </c>
      <c r="AU162" s="19" t="s">
        <v>83</v>
      </c>
    </row>
    <row r="163" s="13" customFormat="1">
      <c r="A163" s="13"/>
      <c r="B163" s="231"/>
      <c r="C163" s="232"/>
      <c r="D163" s="211" t="s">
        <v>178</v>
      </c>
      <c r="E163" s="232"/>
      <c r="F163" s="234" t="s">
        <v>295</v>
      </c>
      <c r="G163" s="232"/>
      <c r="H163" s="235">
        <v>5</v>
      </c>
      <c r="I163" s="236"/>
      <c r="J163" s="232"/>
      <c r="K163" s="232"/>
      <c r="L163" s="237"/>
      <c r="M163" s="252"/>
      <c r="N163" s="253"/>
      <c r="O163" s="253"/>
      <c r="P163" s="253"/>
      <c r="Q163" s="253"/>
      <c r="R163" s="253"/>
      <c r="S163" s="253"/>
      <c r="T163" s="25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178</v>
      </c>
      <c r="AU163" s="241" t="s">
        <v>83</v>
      </c>
      <c r="AV163" s="13" t="s">
        <v>83</v>
      </c>
      <c r="AW163" s="13" t="s">
        <v>4</v>
      </c>
      <c r="AX163" s="13" t="s">
        <v>80</v>
      </c>
      <c r="AY163" s="241" t="s">
        <v>114</v>
      </c>
    </row>
    <row r="164" s="2" customFormat="1" ht="24.15" customHeight="1">
      <c r="A164" s="40"/>
      <c r="B164" s="41"/>
      <c r="C164" s="198" t="s">
        <v>8</v>
      </c>
      <c r="D164" s="198" t="s">
        <v>115</v>
      </c>
      <c r="E164" s="199" t="s">
        <v>296</v>
      </c>
      <c r="F164" s="200" t="s">
        <v>297</v>
      </c>
      <c r="G164" s="201" t="s">
        <v>197</v>
      </c>
      <c r="H164" s="202">
        <v>275</v>
      </c>
      <c r="I164" s="203"/>
      <c r="J164" s="204">
        <f>ROUND(I164*H164,2)</f>
        <v>0</v>
      </c>
      <c r="K164" s="200" t="s">
        <v>159</v>
      </c>
      <c r="L164" s="46"/>
      <c r="M164" s="205" t="s">
        <v>19</v>
      </c>
      <c r="N164" s="206" t="s">
        <v>43</v>
      </c>
      <c r="O164" s="86"/>
      <c r="P164" s="207">
        <f>O164*H164</f>
        <v>0</v>
      </c>
      <c r="Q164" s="207">
        <v>0</v>
      </c>
      <c r="R164" s="207">
        <f>Q164*H164</f>
        <v>0</v>
      </c>
      <c r="S164" s="207">
        <v>0</v>
      </c>
      <c r="T164" s="208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09" t="s">
        <v>113</v>
      </c>
      <c r="AT164" s="209" t="s">
        <v>115</v>
      </c>
      <c r="AU164" s="209" t="s">
        <v>83</v>
      </c>
      <c r="AY164" s="19" t="s">
        <v>114</v>
      </c>
      <c r="BE164" s="210">
        <f>IF(N164="základní",J164,0)</f>
        <v>0</v>
      </c>
      <c r="BF164" s="210">
        <f>IF(N164="snížená",J164,0)</f>
        <v>0</v>
      </c>
      <c r="BG164" s="210">
        <f>IF(N164="zákl. přenesená",J164,0)</f>
        <v>0</v>
      </c>
      <c r="BH164" s="210">
        <f>IF(N164="sníž. přenesená",J164,0)</f>
        <v>0</v>
      </c>
      <c r="BI164" s="210">
        <f>IF(N164="nulová",J164,0)</f>
        <v>0</v>
      </c>
      <c r="BJ164" s="19" t="s">
        <v>80</v>
      </c>
      <c r="BK164" s="210">
        <f>ROUND(I164*H164,2)</f>
        <v>0</v>
      </c>
      <c r="BL164" s="19" t="s">
        <v>113</v>
      </c>
      <c r="BM164" s="209" t="s">
        <v>298</v>
      </c>
    </row>
    <row r="165" s="2" customFormat="1">
      <c r="A165" s="40"/>
      <c r="B165" s="41"/>
      <c r="C165" s="42"/>
      <c r="D165" s="211" t="s">
        <v>120</v>
      </c>
      <c r="E165" s="42"/>
      <c r="F165" s="212" t="s">
        <v>299</v>
      </c>
      <c r="G165" s="42"/>
      <c r="H165" s="42"/>
      <c r="I165" s="213"/>
      <c r="J165" s="42"/>
      <c r="K165" s="42"/>
      <c r="L165" s="46"/>
      <c r="M165" s="214"/>
      <c r="N165" s="215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120</v>
      </c>
      <c r="AU165" s="19" t="s">
        <v>83</v>
      </c>
    </row>
    <row r="166" s="2" customFormat="1">
      <c r="A166" s="40"/>
      <c r="B166" s="41"/>
      <c r="C166" s="42"/>
      <c r="D166" s="229" t="s">
        <v>162</v>
      </c>
      <c r="E166" s="42"/>
      <c r="F166" s="230" t="s">
        <v>300</v>
      </c>
      <c r="G166" s="42"/>
      <c r="H166" s="42"/>
      <c r="I166" s="213"/>
      <c r="J166" s="42"/>
      <c r="K166" s="42"/>
      <c r="L166" s="46"/>
      <c r="M166" s="214"/>
      <c r="N166" s="215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162</v>
      </c>
      <c r="AU166" s="19" t="s">
        <v>83</v>
      </c>
    </row>
    <row r="167" s="13" customFormat="1">
      <c r="A167" s="13"/>
      <c r="B167" s="231"/>
      <c r="C167" s="232"/>
      <c r="D167" s="211" t="s">
        <v>178</v>
      </c>
      <c r="E167" s="233" t="s">
        <v>19</v>
      </c>
      <c r="F167" s="234" t="s">
        <v>277</v>
      </c>
      <c r="G167" s="232"/>
      <c r="H167" s="235">
        <v>250</v>
      </c>
      <c r="I167" s="236"/>
      <c r="J167" s="232"/>
      <c r="K167" s="232"/>
      <c r="L167" s="237"/>
      <c r="M167" s="252"/>
      <c r="N167" s="253"/>
      <c r="O167" s="253"/>
      <c r="P167" s="253"/>
      <c r="Q167" s="253"/>
      <c r="R167" s="253"/>
      <c r="S167" s="253"/>
      <c r="T167" s="25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1" t="s">
        <v>178</v>
      </c>
      <c r="AU167" s="241" t="s">
        <v>83</v>
      </c>
      <c r="AV167" s="13" t="s">
        <v>83</v>
      </c>
      <c r="AW167" s="13" t="s">
        <v>33</v>
      </c>
      <c r="AX167" s="13" t="s">
        <v>72</v>
      </c>
      <c r="AY167" s="241" t="s">
        <v>114</v>
      </c>
    </row>
    <row r="168" s="13" customFormat="1">
      <c r="A168" s="13"/>
      <c r="B168" s="231"/>
      <c r="C168" s="232"/>
      <c r="D168" s="211" t="s">
        <v>178</v>
      </c>
      <c r="E168" s="233" t="s">
        <v>19</v>
      </c>
      <c r="F168" s="234" t="s">
        <v>270</v>
      </c>
      <c r="G168" s="232"/>
      <c r="H168" s="235">
        <v>25</v>
      </c>
      <c r="I168" s="236"/>
      <c r="J168" s="232"/>
      <c r="K168" s="232"/>
      <c r="L168" s="237"/>
      <c r="M168" s="252"/>
      <c r="N168" s="253"/>
      <c r="O168" s="253"/>
      <c r="P168" s="253"/>
      <c r="Q168" s="253"/>
      <c r="R168" s="253"/>
      <c r="S168" s="253"/>
      <c r="T168" s="25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178</v>
      </c>
      <c r="AU168" s="241" t="s">
        <v>83</v>
      </c>
      <c r="AV168" s="13" t="s">
        <v>83</v>
      </c>
      <c r="AW168" s="13" t="s">
        <v>33</v>
      </c>
      <c r="AX168" s="13" t="s">
        <v>72</v>
      </c>
      <c r="AY168" s="241" t="s">
        <v>114</v>
      </c>
    </row>
    <row r="169" s="15" customFormat="1">
      <c r="A169" s="15"/>
      <c r="B169" s="255"/>
      <c r="C169" s="256"/>
      <c r="D169" s="211" t="s">
        <v>178</v>
      </c>
      <c r="E169" s="257" t="s">
        <v>19</v>
      </c>
      <c r="F169" s="258" t="s">
        <v>227</v>
      </c>
      <c r="G169" s="256"/>
      <c r="H169" s="259">
        <v>275</v>
      </c>
      <c r="I169" s="260"/>
      <c r="J169" s="256"/>
      <c r="K169" s="256"/>
      <c r="L169" s="261"/>
      <c r="M169" s="262"/>
      <c r="N169" s="263"/>
      <c r="O169" s="263"/>
      <c r="P169" s="263"/>
      <c r="Q169" s="263"/>
      <c r="R169" s="263"/>
      <c r="S169" s="263"/>
      <c r="T169" s="264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5" t="s">
        <v>178</v>
      </c>
      <c r="AU169" s="265" t="s">
        <v>83</v>
      </c>
      <c r="AV169" s="15" t="s">
        <v>113</v>
      </c>
      <c r="AW169" s="15" t="s">
        <v>33</v>
      </c>
      <c r="AX169" s="15" t="s">
        <v>80</v>
      </c>
      <c r="AY169" s="265" t="s">
        <v>114</v>
      </c>
    </row>
    <row r="170" s="2" customFormat="1" ht="24.15" customHeight="1">
      <c r="A170" s="40"/>
      <c r="B170" s="41"/>
      <c r="C170" s="198" t="s">
        <v>301</v>
      </c>
      <c r="D170" s="198" t="s">
        <v>115</v>
      </c>
      <c r="E170" s="199" t="s">
        <v>302</v>
      </c>
      <c r="F170" s="200" t="s">
        <v>303</v>
      </c>
      <c r="G170" s="201" t="s">
        <v>197</v>
      </c>
      <c r="H170" s="202">
        <v>25</v>
      </c>
      <c r="I170" s="203"/>
      <c r="J170" s="204">
        <f>ROUND(I170*H170,2)</f>
        <v>0</v>
      </c>
      <c r="K170" s="200" t="s">
        <v>159</v>
      </c>
      <c r="L170" s="46"/>
      <c r="M170" s="205" t="s">
        <v>19</v>
      </c>
      <c r="N170" s="206" t="s">
        <v>43</v>
      </c>
      <c r="O170" s="86"/>
      <c r="P170" s="207">
        <f>O170*H170</f>
        <v>0</v>
      </c>
      <c r="Q170" s="207">
        <v>0</v>
      </c>
      <c r="R170" s="207">
        <f>Q170*H170</f>
        <v>0</v>
      </c>
      <c r="S170" s="207">
        <v>0</v>
      </c>
      <c r="T170" s="208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09" t="s">
        <v>113</v>
      </c>
      <c r="AT170" s="209" t="s">
        <v>115</v>
      </c>
      <c r="AU170" s="209" t="s">
        <v>83</v>
      </c>
      <c r="AY170" s="19" t="s">
        <v>114</v>
      </c>
      <c r="BE170" s="210">
        <f>IF(N170="základní",J170,0)</f>
        <v>0</v>
      </c>
      <c r="BF170" s="210">
        <f>IF(N170="snížená",J170,0)</f>
        <v>0</v>
      </c>
      <c r="BG170" s="210">
        <f>IF(N170="zákl. přenesená",J170,0)</f>
        <v>0</v>
      </c>
      <c r="BH170" s="210">
        <f>IF(N170="sníž. přenesená",J170,0)</f>
        <v>0</v>
      </c>
      <c r="BI170" s="210">
        <f>IF(N170="nulová",J170,0)</f>
        <v>0</v>
      </c>
      <c r="BJ170" s="19" t="s">
        <v>80</v>
      </c>
      <c r="BK170" s="210">
        <f>ROUND(I170*H170,2)</f>
        <v>0</v>
      </c>
      <c r="BL170" s="19" t="s">
        <v>113</v>
      </c>
      <c r="BM170" s="209" t="s">
        <v>304</v>
      </c>
    </row>
    <row r="171" s="2" customFormat="1">
      <c r="A171" s="40"/>
      <c r="B171" s="41"/>
      <c r="C171" s="42"/>
      <c r="D171" s="211" t="s">
        <v>120</v>
      </c>
      <c r="E171" s="42"/>
      <c r="F171" s="212" t="s">
        <v>305</v>
      </c>
      <c r="G171" s="42"/>
      <c r="H171" s="42"/>
      <c r="I171" s="213"/>
      <c r="J171" s="42"/>
      <c r="K171" s="42"/>
      <c r="L171" s="46"/>
      <c r="M171" s="214"/>
      <c r="N171" s="215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120</v>
      </c>
      <c r="AU171" s="19" t="s">
        <v>83</v>
      </c>
    </row>
    <row r="172" s="2" customFormat="1">
      <c r="A172" s="40"/>
      <c r="B172" s="41"/>
      <c r="C172" s="42"/>
      <c r="D172" s="229" t="s">
        <v>162</v>
      </c>
      <c r="E172" s="42"/>
      <c r="F172" s="230" t="s">
        <v>306</v>
      </c>
      <c r="G172" s="42"/>
      <c r="H172" s="42"/>
      <c r="I172" s="213"/>
      <c r="J172" s="42"/>
      <c r="K172" s="42"/>
      <c r="L172" s="46"/>
      <c r="M172" s="214"/>
      <c r="N172" s="215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162</v>
      </c>
      <c r="AU172" s="19" t="s">
        <v>83</v>
      </c>
    </row>
    <row r="173" s="14" customFormat="1">
      <c r="A173" s="14"/>
      <c r="B173" s="242"/>
      <c r="C173" s="243"/>
      <c r="D173" s="211" t="s">
        <v>178</v>
      </c>
      <c r="E173" s="244" t="s">
        <v>19</v>
      </c>
      <c r="F173" s="245" t="s">
        <v>215</v>
      </c>
      <c r="G173" s="243"/>
      <c r="H173" s="244" t="s">
        <v>19</v>
      </c>
      <c r="I173" s="246"/>
      <c r="J173" s="243"/>
      <c r="K173" s="243"/>
      <c r="L173" s="247"/>
      <c r="M173" s="248"/>
      <c r="N173" s="249"/>
      <c r="O173" s="249"/>
      <c r="P173" s="249"/>
      <c r="Q173" s="249"/>
      <c r="R173" s="249"/>
      <c r="S173" s="249"/>
      <c r="T173" s="250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1" t="s">
        <v>178</v>
      </c>
      <c r="AU173" s="251" t="s">
        <v>83</v>
      </c>
      <c r="AV173" s="14" t="s">
        <v>80</v>
      </c>
      <c r="AW173" s="14" t="s">
        <v>33</v>
      </c>
      <c r="AX173" s="14" t="s">
        <v>72</v>
      </c>
      <c r="AY173" s="251" t="s">
        <v>114</v>
      </c>
    </row>
    <row r="174" s="13" customFormat="1">
      <c r="A174" s="13"/>
      <c r="B174" s="231"/>
      <c r="C174" s="232"/>
      <c r="D174" s="211" t="s">
        <v>178</v>
      </c>
      <c r="E174" s="233" t="s">
        <v>19</v>
      </c>
      <c r="F174" s="234" t="s">
        <v>216</v>
      </c>
      <c r="G174" s="232"/>
      <c r="H174" s="235">
        <v>25</v>
      </c>
      <c r="I174" s="236"/>
      <c r="J174" s="232"/>
      <c r="K174" s="232"/>
      <c r="L174" s="237"/>
      <c r="M174" s="252"/>
      <c r="N174" s="253"/>
      <c r="O174" s="253"/>
      <c r="P174" s="253"/>
      <c r="Q174" s="253"/>
      <c r="R174" s="253"/>
      <c r="S174" s="253"/>
      <c r="T174" s="25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1" t="s">
        <v>178</v>
      </c>
      <c r="AU174" s="241" t="s">
        <v>83</v>
      </c>
      <c r="AV174" s="13" t="s">
        <v>83</v>
      </c>
      <c r="AW174" s="13" t="s">
        <v>33</v>
      </c>
      <c r="AX174" s="13" t="s">
        <v>80</v>
      </c>
      <c r="AY174" s="241" t="s">
        <v>114</v>
      </c>
    </row>
    <row r="175" s="2" customFormat="1" ht="16.5" customHeight="1">
      <c r="A175" s="40"/>
      <c r="B175" s="41"/>
      <c r="C175" s="266" t="s">
        <v>307</v>
      </c>
      <c r="D175" s="266" t="s">
        <v>279</v>
      </c>
      <c r="E175" s="267" t="s">
        <v>308</v>
      </c>
      <c r="F175" s="268" t="s">
        <v>309</v>
      </c>
      <c r="G175" s="269" t="s">
        <v>219</v>
      </c>
      <c r="H175" s="270">
        <v>5</v>
      </c>
      <c r="I175" s="271"/>
      <c r="J175" s="272">
        <f>ROUND(I175*H175,2)</f>
        <v>0</v>
      </c>
      <c r="K175" s="268" t="s">
        <v>159</v>
      </c>
      <c r="L175" s="273"/>
      <c r="M175" s="274" t="s">
        <v>19</v>
      </c>
      <c r="N175" s="275" t="s">
        <v>43</v>
      </c>
      <c r="O175" s="86"/>
      <c r="P175" s="207">
        <f>O175*H175</f>
        <v>0</v>
      </c>
      <c r="Q175" s="207">
        <v>0.22</v>
      </c>
      <c r="R175" s="207">
        <f>Q175*H175</f>
        <v>1.1000000000000001</v>
      </c>
      <c r="S175" s="207">
        <v>0</v>
      </c>
      <c r="T175" s="208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09" t="s">
        <v>147</v>
      </c>
      <c r="AT175" s="209" t="s">
        <v>279</v>
      </c>
      <c r="AU175" s="209" t="s">
        <v>83</v>
      </c>
      <c r="AY175" s="19" t="s">
        <v>114</v>
      </c>
      <c r="BE175" s="210">
        <f>IF(N175="základní",J175,0)</f>
        <v>0</v>
      </c>
      <c r="BF175" s="210">
        <f>IF(N175="snížená",J175,0)</f>
        <v>0</v>
      </c>
      <c r="BG175" s="210">
        <f>IF(N175="zákl. přenesená",J175,0)</f>
        <v>0</v>
      </c>
      <c r="BH175" s="210">
        <f>IF(N175="sníž. přenesená",J175,0)</f>
        <v>0</v>
      </c>
      <c r="BI175" s="210">
        <f>IF(N175="nulová",J175,0)</f>
        <v>0</v>
      </c>
      <c r="BJ175" s="19" t="s">
        <v>80</v>
      </c>
      <c r="BK175" s="210">
        <f>ROUND(I175*H175,2)</f>
        <v>0</v>
      </c>
      <c r="BL175" s="19" t="s">
        <v>113</v>
      </c>
      <c r="BM175" s="209" t="s">
        <v>310</v>
      </c>
    </row>
    <row r="176" s="2" customFormat="1">
      <c r="A176" s="40"/>
      <c r="B176" s="41"/>
      <c r="C176" s="42"/>
      <c r="D176" s="211" t="s">
        <v>120</v>
      </c>
      <c r="E176" s="42"/>
      <c r="F176" s="212" t="s">
        <v>309</v>
      </c>
      <c r="G176" s="42"/>
      <c r="H176" s="42"/>
      <c r="I176" s="213"/>
      <c r="J176" s="42"/>
      <c r="K176" s="42"/>
      <c r="L176" s="46"/>
      <c r="M176" s="214"/>
      <c r="N176" s="215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120</v>
      </c>
      <c r="AU176" s="19" t="s">
        <v>83</v>
      </c>
    </row>
    <row r="177" s="13" customFormat="1">
      <c r="A177" s="13"/>
      <c r="B177" s="231"/>
      <c r="C177" s="232"/>
      <c r="D177" s="211" t="s">
        <v>178</v>
      </c>
      <c r="E177" s="233" t="s">
        <v>19</v>
      </c>
      <c r="F177" s="234" t="s">
        <v>311</v>
      </c>
      <c r="G177" s="232"/>
      <c r="H177" s="235">
        <v>5</v>
      </c>
      <c r="I177" s="236"/>
      <c r="J177" s="232"/>
      <c r="K177" s="232"/>
      <c r="L177" s="237"/>
      <c r="M177" s="252"/>
      <c r="N177" s="253"/>
      <c r="O177" s="253"/>
      <c r="P177" s="253"/>
      <c r="Q177" s="253"/>
      <c r="R177" s="253"/>
      <c r="S177" s="253"/>
      <c r="T177" s="25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178</v>
      </c>
      <c r="AU177" s="241" t="s">
        <v>83</v>
      </c>
      <c r="AV177" s="13" t="s">
        <v>83</v>
      </c>
      <c r="AW177" s="13" t="s">
        <v>33</v>
      </c>
      <c r="AX177" s="13" t="s">
        <v>80</v>
      </c>
      <c r="AY177" s="241" t="s">
        <v>114</v>
      </c>
    </row>
    <row r="178" s="2" customFormat="1" ht="16.5" customHeight="1">
      <c r="A178" s="40"/>
      <c r="B178" s="41"/>
      <c r="C178" s="198" t="s">
        <v>312</v>
      </c>
      <c r="D178" s="198" t="s">
        <v>115</v>
      </c>
      <c r="E178" s="199" t="s">
        <v>313</v>
      </c>
      <c r="F178" s="200" t="s">
        <v>314</v>
      </c>
      <c r="G178" s="201" t="s">
        <v>315</v>
      </c>
      <c r="H178" s="202">
        <v>25</v>
      </c>
      <c r="I178" s="203"/>
      <c r="J178" s="204">
        <f>ROUND(I178*H178,2)</f>
        <v>0</v>
      </c>
      <c r="K178" s="200" t="s">
        <v>159</v>
      </c>
      <c r="L178" s="46"/>
      <c r="M178" s="205" t="s">
        <v>19</v>
      </c>
      <c r="N178" s="206" t="s">
        <v>43</v>
      </c>
      <c r="O178" s="86"/>
      <c r="P178" s="207">
        <f>O178*H178</f>
        <v>0</v>
      </c>
      <c r="Q178" s="207">
        <v>0</v>
      </c>
      <c r="R178" s="207">
        <f>Q178*H178</f>
        <v>0</v>
      </c>
      <c r="S178" s="207">
        <v>0</v>
      </c>
      <c r="T178" s="208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09" t="s">
        <v>113</v>
      </c>
      <c r="AT178" s="209" t="s">
        <v>115</v>
      </c>
      <c r="AU178" s="209" t="s">
        <v>83</v>
      </c>
      <c r="AY178" s="19" t="s">
        <v>114</v>
      </c>
      <c r="BE178" s="210">
        <f>IF(N178="základní",J178,0)</f>
        <v>0</v>
      </c>
      <c r="BF178" s="210">
        <f>IF(N178="snížená",J178,0)</f>
        <v>0</v>
      </c>
      <c r="BG178" s="210">
        <f>IF(N178="zákl. přenesená",J178,0)</f>
        <v>0</v>
      </c>
      <c r="BH178" s="210">
        <f>IF(N178="sníž. přenesená",J178,0)</f>
        <v>0</v>
      </c>
      <c r="BI178" s="210">
        <f>IF(N178="nulová",J178,0)</f>
        <v>0</v>
      </c>
      <c r="BJ178" s="19" t="s">
        <v>80</v>
      </c>
      <c r="BK178" s="210">
        <f>ROUND(I178*H178,2)</f>
        <v>0</v>
      </c>
      <c r="BL178" s="19" t="s">
        <v>113</v>
      </c>
      <c r="BM178" s="209" t="s">
        <v>316</v>
      </c>
    </row>
    <row r="179" s="2" customFormat="1">
      <c r="A179" s="40"/>
      <c r="B179" s="41"/>
      <c r="C179" s="42"/>
      <c r="D179" s="211" t="s">
        <v>120</v>
      </c>
      <c r="E179" s="42"/>
      <c r="F179" s="212" t="s">
        <v>317</v>
      </c>
      <c r="G179" s="42"/>
      <c r="H179" s="42"/>
      <c r="I179" s="213"/>
      <c r="J179" s="42"/>
      <c r="K179" s="42"/>
      <c r="L179" s="46"/>
      <c r="M179" s="214"/>
      <c r="N179" s="215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120</v>
      </c>
      <c r="AU179" s="19" t="s">
        <v>83</v>
      </c>
    </row>
    <row r="180" s="2" customFormat="1">
      <c r="A180" s="40"/>
      <c r="B180" s="41"/>
      <c r="C180" s="42"/>
      <c r="D180" s="229" t="s">
        <v>162</v>
      </c>
      <c r="E180" s="42"/>
      <c r="F180" s="230" t="s">
        <v>318</v>
      </c>
      <c r="G180" s="42"/>
      <c r="H180" s="42"/>
      <c r="I180" s="213"/>
      <c r="J180" s="42"/>
      <c r="K180" s="42"/>
      <c r="L180" s="46"/>
      <c r="M180" s="214"/>
      <c r="N180" s="215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162</v>
      </c>
      <c r="AU180" s="19" t="s">
        <v>83</v>
      </c>
    </row>
    <row r="181" s="13" customFormat="1">
      <c r="A181" s="13"/>
      <c r="B181" s="231"/>
      <c r="C181" s="232"/>
      <c r="D181" s="211" t="s">
        <v>178</v>
      </c>
      <c r="E181" s="233" t="s">
        <v>19</v>
      </c>
      <c r="F181" s="234" t="s">
        <v>270</v>
      </c>
      <c r="G181" s="232"/>
      <c r="H181" s="235">
        <v>25</v>
      </c>
      <c r="I181" s="236"/>
      <c r="J181" s="232"/>
      <c r="K181" s="232"/>
      <c r="L181" s="237"/>
      <c r="M181" s="252"/>
      <c r="N181" s="253"/>
      <c r="O181" s="253"/>
      <c r="P181" s="253"/>
      <c r="Q181" s="253"/>
      <c r="R181" s="253"/>
      <c r="S181" s="253"/>
      <c r="T181" s="25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1" t="s">
        <v>178</v>
      </c>
      <c r="AU181" s="241" t="s">
        <v>83</v>
      </c>
      <c r="AV181" s="13" t="s">
        <v>83</v>
      </c>
      <c r="AW181" s="13" t="s">
        <v>33</v>
      </c>
      <c r="AX181" s="13" t="s">
        <v>80</v>
      </c>
      <c r="AY181" s="241" t="s">
        <v>114</v>
      </c>
    </row>
    <row r="182" s="2" customFormat="1" ht="21.75" customHeight="1">
      <c r="A182" s="40"/>
      <c r="B182" s="41"/>
      <c r="C182" s="198" t="s">
        <v>319</v>
      </c>
      <c r="D182" s="198" t="s">
        <v>115</v>
      </c>
      <c r="E182" s="199" t="s">
        <v>320</v>
      </c>
      <c r="F182" s="200" t="s">
        <v>321</v>
      </c>
      <c r="G182" s="201" t="s">
        <v>219</v>
      </c>
      <c r="H182" s="202">
        <v>3.75</v>
      </c>
      <c r="I182" s="203"/>
      <c r="J182" s="204">
        <f>ROUND(I182*H182,2)</f>
        <v>0</v>
      </c>
      <c r="K182" s="200" t="s">
        <v>159</v>
      </c>
      <c r="L182" s="46"/>
      <c r="M182" s="205" t="s">
        <v>19</v>
      </c>
      <c r="N182" s="206" t="s">
        <v>43</v>
      </c>
      <c r="O182" s="86"/>
      <c r="P182" s="207">
        <f>O182*H182</f>
        <v>0</v>
      </c>
      <c r="Q182" s="207">
        <v>0</v>
      </c>
      <c r="R182" s="207">
        <f>Q182*H182</f>
        <v>0</v>
      </c>
      <c r="S182" s="207">
        <v>0</v>
      </c>
      <c r="T182" s="208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09" t="s">
        <v>113</v>
      </c>
      <c r="AT182" s="209" t="s">
        <v>115</v>
      </c>
      <c r="AU182" s="209" t="s">
        <v>83</v>
      </c>
      <c r="AY182" s="19" t="s">
        <v>114</v>
      </c>
      <c r="BE182" s="210">
        <f>IF(N182="základní",J182,0)</f>
        <v>0</v>
      </c>
      <c r="BF182" s="210">
        <f>IF(N182="snížená",J182,0)</f>
        <v>0</v>
      </c>
      <c r="BG182" s="210">
        <f>IF(N182="zákl. přenesená",J182,0)</f>
        <v>0</v>
      </c>
      <c r="BH182" s="210">
        <f>IF(N182="sníž. přenesená",J182,0)</f>
        <v>0</v>
      </c>
      <c r="BI182" s="210">
        <f>IF(N182="nulová",J182,0)</f>
        <v>0</v>
      </c>
      <c r="BJ182" s="19" t="s">
        <v>80</v>
      </c>
      <c r="BK182" s="210">
        <f>ROUND(I182*H182,2)</f>
        <v>0</v>
      </c>
      <c r="BL182" s="19" t="s">
        <v>113</v>
      </c>
      <c r="BM182" s="209" t="s">
        <v>322</v>
      </c>
    </row>
    <row r="183" s="2" customFormat="1">
      <c r="A183" s="40"/>
      <c r="B183" s="41"/>
      <c r="C183" s="42"/>
      <c r="D183" s="211" t="s">
        <v>120</v>
      </c>
      <c r="E183" s="42"/>
      <c r="F183" s="212" t="s">
        <v>323</v>
      </c>
      <c r="G183" s="42"/>
      <c r="H183" s="42"/>
      <c r="I183" s="213"/>
      <c r="J183" s="42"/>
      <c r="K183" s="42"/>
      <c r="L183" s="46"/>
      <c r="M183" s="214"/>
      <c r="N183" s="215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120</v>
      </c>
      <c r="AU183" s="19" t="s">
        <v>83</v>
      </c>
    </row>
    <row r="184" s="2" customFormat="1">
      <c r="A184" s="40"/>
      <c r="B184" s="41"/>
      <c r="C184" s="42"/>
      <c r="D184" s="229" t="s">
        <v>162</v>
      </c>
      <c r="E184" s="42"/>
      <c r="F184" s="230" t="s">
        <v>324</v>
      </c>
      <c r="G184" s="42"/>
      <c r="H184" s="42"/>
      <c r="I184" s="213"/>
      <c r="J184" s="42"/>
      <c r="K184" s="42"/>
      <c r="L184" s="46"/>
      <c r="M184" s="214"/>
      <c r="N184" s="215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162</v>
      </c>
      <c r="AU184" s="19" t="s">
        <v>83</v>
      </c>
    </row>
    <row r="185" s="14" customFormat="1">
      <c r="A185" s="14"/>
      <c r="B185" s="242"/>
      <c r="C185" s="243"/>
      <c r="D185" s="211" t="s">
        <v>178</v>
      </c>
      <c r="E185" s="244" t="s">
        <v>19</v>
      </c>
      <c r="F185" s="245" t="s">
        <v>325</v>
      </c>
      <c r="G185" s="243"/>
      <c r="H185" s="244" t="s">
        <v>19</v>
      </c>
      <c r="I185" s="246"/>
      <c r="J185" s="243"/>
      <c r="K185" s="243"/>
      <c r="L185" s="247"/>
      <c r="M185" s="248"/>
      <c r="N185" s="249"/>
      <c r="O185" s="249"/>
      <c r="P185" s="249"/>
      <c r="Q185" s="249"/>
      <c r="R185" s="249"/>
      <c r="S185" s="249"/>
      <c r="T185" s="25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1" t="s">
        <v>178</v>
      </c>
      <c r="AU185" s="251" t="s">
        <v>83</v>
      </c>
      <c r="AV185" s="14" t="s">
        <v>80</v>
      </c>
      <c r="AW185" s="14" t="s">
        <v>33</v>
      </c>
      <c r="AX185" s="14" t="s">
        <v>72</v>
      </c>
      <c r="AY185" s="251" t="s">
        <v>114</v>
      </c>
    </row>
    <row r="186" s="13" customFormat="1">
      <c r="A186" s="13"/>
      <c r="B186" s="231"/>
      <c r="C186" s="232"/>
      <c r="D186" s="211" t="s">
        <v>178</v>
      </c>
      <c r="E186" s="233" t="s">
        <v>19</v>
      </c>
      <c r="F186" s="234" t="s">
        <v>326</v>
      </c>
      <c r="G186" s="232"/>
      <c r="H186" s="235">
        <v>3.75</v>
      </c>
      <c r="I186" s="236"/>
      <c r="J186" s="232"/>
      <c r="K186" s="232"/>
      <c r="L186" s="237"/>
      <c r="M186" s="252"/>
      <c r="N186" s="253"/>
      <c r="O186" s="253"/>
      <c r="P186" s="253"/>
      <c r="Q186" s="253"/>
      <c r="R186" s="253"/>
      <c r="S186" s="253"/>
      <c r="T186" s="25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1" t="s">
        <v>178</v>
      </c>
      <c r="AU186" s="241" t="s">
        <v>83</v>
      </c>
      <c r="AV186" s="13" t="s">
        <v>83</v>
      </c>
      <c r="AW186" s="13" t="s">
        <v>33</v>
      </c>
      <c r="AX186" s="13" t="s">
        <v>80</v>
      </c>
      <c r="AY186" s="241" t="s">
        <v>114</v>
      </c>
    </row>
    <row r="187" s="2" customFormat="1" ht="24.15" customHeight="1">
      <c r="A187" s="40"/>
      <c r="B187" s="41"/>
      <c r="C187" s="198" t="s">
        <v>327</v>
      </c>
      <c r="D187" s="198" t="s">
        <v>115</v>
      </c>
      <c r="E187" s="199" t="s">
        <v>328</v>
      </c>
      <c r="F187" s="200" t="s">
        <v>329</v>
      </c>
      <c r="G187" s="201" t="s">
        <v>219</v>
      </c>
      <c r="H187" s="202">
        <v>18.75</v>
      </c>
      <c r="I187" s="203"/>
      <c r="J187" s="204">
        <f>ROUND(I187*H187,2)</f>
        <v>0</v>
      </c>
      <c r="K187" s="200" t="s">
        <v>159</v>
      </c>
      <c r="L187" s="46"/>
      <c r="M187" s="205" t="s">
        <v>19</v>
      </c>
      <c r="N187" s="206" t="s">
        <v>43</v>
      </c>
      <c r="O187" s="86"/>
      <c r="P187" s="207">
        <f>O187*H187</f>
        <v>0</v>
      </c>
      <c r="Q187" s="207">
        <v>0</v>
      </c>
      <c r="R187" s="207">
        <f>Q187*H187</f>
        <v>0</v>
      </c>
      <c r="S187" s="207">
        <v>0</v>
      </c>
      <c r="T187" s="208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09" t="s">
        <v>113</v>
      </c>
      <c r="AT187" s="209" t="s">
        <v>115</v>
      </c>
      <c r="AU187" s="209" t="s">
        <v>83</v>
      </c>
      <c r="AY187" s="19" t="s">
        <v>114</v>
      </c>
      <c r="BE187" s="210">
        <f>IF(N187="základní",J187,0)</f>
        <v>0</v>
      </c>
      <c r="BF187" s="210">
        <f>IF(N187="snížená",J187,0)</f>
        <v>0</v>
      </c>
      <c r="BG187" s="210">
        <f>IF(N187="zákl. přenesená",J187,0)</f>
        <v>0</v>
      </c>
      <c r="BH187" s="210">
        <f>IF(N187="sníž. přenesená",J187,0)</f>
        <v>0</v>
      </c>
      <c r="BI187" s="210">
        <f>IF(N187="nulová",J187,0)</f>
        <v>0</v>
      </c>
      <c r="BJ187" s="19" t="s">
        <v>80</v>
      </c>
      <c r="BK187" s="210">
        <f>ROUND(I187*H187,2)</f>
        <v>0</v>
      </c>
      <c r="BL187" s="19" t="s">
        <v>113</v>
      </c>
      <c r="BM187" s="209" t="s">
        <v>330</v>
      </c>
    </row>
    <row r="188" s="2" customFormat="1">
      <c r="A188" s="40"/>
      <c r="B188" s="41"/>
      <c r="C188" s="42"/>
      <c r="D188" s="211" t="s">
        <v>120</v>
      </c>
      <c r="E188" s="42"/>
      <c r="F188" s="212" t="s">
        <v>331</v>
      </c>
      <c r="G188" s="42"/>
      <c r="H188" s="42"/>
      <c r="I188" s="213"/>
      <c r="J188" s="42"/>
      <c r="K188" s="42"/>
      <c r="L188" s="46"/>
      <c r="M188" s="214"/>
      <c r="N188" s="215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120</v>
      </c>
      <c r="AU188" s="19" t="s">
        <v>83</v>
      </c>
    </row>
    <row r="189" s="2" customFormat="1">
      <c r="A189" s="40"/>
      <c r="B189" s="41"/>
      <c r="C189" s="42"/>
      <c r="D189" s="229" t="s">
        <v>162</v>
      </c>
      <c r="E189" s="42"/>
      <c r="F189" s="230" t="s">
        <v>332</v>
      </c>
      <c r="G189" s="42"/>
      <c r="H189" s="42"/>
      <c r="I189" s="213"/>
      <c r="J189" s="42"/>
      <c r="K189" s="42"/>
      <c r="L189" s="46"/>
      <c r="M189" s="214"/>
      <c r="N189" s="215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162</v>
      </c>
      <c r="AU189" s="19" t="s">
        <v>83</v>
      </c>
    </row>
    <row r="190" s="14" customFormat="1">
      <c r="A190" s="14"/>
      <c r="B190" s="242"/>
      <c r="C190" s="243"/>
      <c r="D190" s="211" t="s">
        <v>178</v>
      </c>
      <c r="E190" s="244" t="s">
        <v>19</v>
      </c>
      <c r="F190" s="245" t="s">
        <v>325</v>
      </c>
      <c r="G190" s="243"/>
      <c r="H190" s="244" t="s">
        <v>19</v>
      </c>
      <c r="I190" s="246"/>
      <c r="J190" s="243"/>
      <c r="K190" s="243"/>
      <c r="L190" s="247"/>
      <c r="M190" s="248"/>
      <c r="N190" s="249"/>
      <c r="O190" s="249"/>
      <c r="P190" s="249"/>
      <c r="Q190" s="249"/>
      <c r="R190" s="249"/>
      <c r="S190" s="249"/>
      <c r="T190" s="25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1" t="s">
        <v>178</v>
      </c>
      <c r="AU190" s="251" t="s">
        <v>83</v>
      </c>
      <c r="AV190" s="14" t="s">
        <v>80</v>
      </c>
      <c r="AW190" s="14" t="s">
        <v>33</v>
      </c>
      <c r="AX190" s="14" t="s">
        <v>72</v>
      </c>
      <c r="AY190" s="251" t="s">
        <v>114</v>
      </c>
    </row>
    <row r="191" s="13" customFormat="1">
      <c r="A191" s="13"/>
      <c r="B191" s="231"/>
      <c r="C191" s="232"/>
      <c r="D191" s="211" t="s">
        <v>178</v>
      </c>
      <c r="E191" s="233" t="s">
        <v>19</v>
      </c>
      <c r="F191" s="234" t="s">
        <v>326</v>
      </c>
      <c r="G191" s="232"/>
      <c r="H191" s="235">
        <v>3.75</v>
      </c>
      <c r="I191" s="236"/>
      <c r="J191" s="232"/>
      <c r="K191" s="232"/>
      <c r="L191" s="237"/>
      <c r="M191" s="252"/>
      <c r="N191" s="253"/>
      <c r="O191" s="253"/>
      <c r="P191" s="253"/>
      <c r="Q191" s="253"/>
      <c r="R191" s="253"/>
      <c r="S191" s="253"/>
      <c r="T191" s="25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1" t="s">
        <v>178</v>
      </c>
      <c r="AU191" s="241" t="s">
        <v>83</v>
      </c>
      <c r="AV191" s="13" t="s">
        <v>83</v>
      </c>
      <c r="AW191" s="13" t="s">
        <v>33</v>
      </c>
      <c r="AX191" s="13" t="s">
        <v>80</v>
      </c>
      <c r="AY191" s="241" t="s">
        <v>114</v>
      </c>
    </row>
    <row r="192" s="13" customFormat="1">
      <c r="A192" s="13"/>
      <c r="B192" s="231"/>
      <c r="C192" s="232"/>
      <c r="D192" s="211" t="s">
        <v>178</v>
      </c>
      <c r="E192" s="232"/>
      <c r="F192" s="234" t="s">
        <v>333</v>
      </c>
      <c r="G192" s="232"/>
      <c r="H192" s="235">
        <v>18.75</v>
      </c>
      <c r="I192" s="236"/>
      <c r="J192" s="232"/>
      <c r="K192" s="232"/>
      <c r="L192" s="237"/>
      <c r="M192" s="252"/>
      <c r="N192" s="253"/>
      <c r="O192" s="253"/>
      <c r="P192" s="253"/>
      <c r="Q192" s="253"/>
      <c r="R192" s="253"/>
      <c r="S192" s="253"/>
      <c r="T192" s="25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1" t="s">
        <v>178</v>
      </c>
      <c r="AU192" s="241" t="s">
        <v>83</v>
      </c>
      <c r="AV192" s="13" t="s">
        <v>83</v>
      </c>
      <c r="AW192" s="13" t="s">
        <v>4</v>
      </c>
      <c r="AX192" s="13" t="s">
        <v>80</v>
      </c>
      <c r="AY192" s="241" t="s">
        <v>114</v>
      </c>
    </row>
    <row r="193" s="11" customFormat="1" ht="22.8" customHeight="1">
      <c r="A193" s="11"/>
      <c r="B193" s="184"/>
      <c r="C193" s="185"/>
      <c r="D193" s="186" t="s">
        <v>71</v>
      </c>
      <c r="E193" s="227" t="s">
        <v>124</v>
      </c>
      <c r="F193" s="227" t="s">
        <v>334</v>
      </c>
      <c r="G193" s="185"/>
      <c r="H193" s="185"/>
      <c r="I193" s="188"/>
      <c r="J193" s="228">
        <f>BK193</f>
        <v>0</v>
      </c>
      <c r="K193" s="185"/>
      <c r="L193" s="190"/>
      <c r="M193" s="191"/>
      <c r="N193" s="192"/>
      <c r="O193" s="192"/>
      <c r="P193" s="193">
        <f>SUM(P194:P200)</f>
        <v>0</v>
      </c>
      <c r="Q193" s="192"/>
      <c r="R193" s="193">
        <f>SUM(R194:R200)</f>
        <v>2.819</v>
      </c>
      <c r="S193" s="192"/>
      <c r="T193" s="194">
        <f>SUM(T194:T200)</f>
        <v>0</v>
      </c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R193" s="195" t="s">
        <v>80</v>
      </c>
      <c r="AT193" s="196" t="s">
        <v>71</v>
      </c>
      <c r="AU193" s="196" t="s">
        <v>80</v>
      </c>
      <c r="AY193" s="195" t="s">
        <v>114</v>
      </c>
      <c r="BK193" s="197">
        <f>SUM(BK194:BK200)</f>
        <v>0</v>
      </c>
    </row>
    <row r="194" s="2" customFormat="1" ht="24.15" customHeight="1">
      <c r="A194" s="40"/>
      <c r="B194" s="41"/>
      <c r="C194" s="198" t="s">
        <v>7</v>
      </c>
      <c r="D194" s="198" t="s">
        <v>115</v>
      </c>
      <c r="E194" s="199" t="s">
        <v>335</v>
      </c>
      <c r="F194" s="200" t="s">
        <v>336</v>
      </c>
      <c r="G194" s="201" t="s">
        <v>315</v>
      </c>
      <c r="H194" s="202">
        <v>1</v>
      </c>
      <c r="I194" s="203"/>
      <c r="J194" s="204">
        <f>ROUND(I194*H194,2)</f>
        <v>0</v>
      </c>
      <c r="K194" s="200" t="s">
        <v>159</v>
      </c>
      <c r="L194" s="46"/>
      <c r="M194" s="205" t="s">
        <v>19</v>
      </c>
      <c r="N194" s="206" t="s">
        <v>43</v>
      </c>
      <c r="O194" s="86"/>
      <c r="P194" s="207">
        <f>O194*H194</f>
        <v>0</v>
      </c>
      <c r="Q194" s="207">
        <v>0</v>
      </c>
      <c r="R194" s="207">
        <f>Q194*H194</f>
        <v>0</v>
      </c>
      <c r="S194" s="207">
        <v>0</v>
      </c>
      <c r="T194" s="208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09" t="s">
        <v>113</v>
      </c>
      <c r="AT194" s="209" t="s">
        <v>115</v>
      </c>
      <c r="AU194" s="209" t="s">
        <v>83</v>
      </c>
      <c r="AY194" s="19" t="s">
        <v>114</v>
      </c>
      <c r="BE194" s="210">
        <f>IF(N194="základní",J194,0)</f>
        <v>0</v>
      </c>
      <c r="BF194" s="210">
        <f>IF(N194="snížená",J194,0)</f>
        <v>0</v>
      </c>
      <c r="BG194" s="210">
        <f>IF(N194="zákl. přenesená",J194,0)</f>
        <v>0</v>
      </c>
      <c r="BH194" s="210">
        <f>IF(N194="sníž. přenesená",J194,0)</f>
        <v>0</v>
      </c>
      <c r="BI194" s="210">
        <f>IF(N194="nulová",J194,0)</f>
        <v>0</v>
      </c>
      <c r="BJ194" s="19" t="s">
        <v>80</v>
      </c>
      <c r="BK194" s="210">
        <f>ROUND(I194*H194,2)</f>
        <v>0</v>
      </c>
      <c r="BL194" s="19" t="s">
        <v>113</v>
      </c>
      <c r="BM194" s="209" t="s">
        <v>337</v>
      </c>
    </row>
    <row r="195" s="2" customFormat="1">
      <c r="A195" s="40"/>
      <c r="B195" s="41"/>
      <c r="C195" s="42"/>
      <c r="D195" s="211" t="s">
        <v>120</v>
      </c>
      <c r="E195" s="42"/>
      <c r="F195" s="212" t="s">
        <v>338</v>
      </c>
      <c r="G195" s="42"/>
      <c r="H195" s="42"/>
      <c r="I195" s="213"/>
      <c r="J195" s="42"/>
      <c r="K195" s="42"/>
      <c r="L195" s="46"/>
      <c r="M195" s="214"/>
      <c r="N195" s="215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120</v>
      </c>
      <c r="AU195" s="19" t="s">
        <v>83</v>
      </c>
    </row>
    <row r="196" s="2" customFormat="1">
      <c r="A196" s="40"/>
      <c r="B196" s="41"/>
      <c r="C196" s="42"/>
      <c r="D196" s="229" t="s">
        <v>162</v>
      </c>
      <c r="E196" s="42"/>
      <c r="F196" s="230" t="s">
        <v>339</v>
      </c>
      <c r="G196" s="42"/>
      <c r="H196" s="42"/>
      <c r="I196" s="213"/>
      <c r="J196" s="42"/>
      <c r="K196" s="42"/>
      <c r="L196" s="46"/>
      <c r="M196" s="214"/>
      <c r="N196" s="215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162</v>
      </c>
      <c r="AU196" s="19" t="s">
        <v>83</v>
      </c>
    </row>
    <row r="197" s="2" customFormat="1" ht="24.15" customHeight="1">
      <c r="A197" s="40"/>
      <c r="B197" s="41"/>
      <c r="C197" s="266" t="s">
        <v>340</v>
      </c>
      <c r="D197" s="266" t="s">
        <v>279</v>
      </c>
      <c r="E197" s="267" t="s">
        <v>341</v>
      </c>
      <c r="F197" s="268" t="s">
        <v>342</v>
      </c>
      <c r="G197" s="269" t="s">
        <v>315</v>
      </c>
      <c r="H197" s="270">
        <v>1</v>
      </c>
      <c r="I197" s="271"/>
      <c r="J197" s="272">
        <f>ROUND(I197*H197,2)</f>
        <v>0</v>
      </c>
      <c r="K197" s="268" t="s">
        <v>159</v>
      </c>
      <c r="L197" s="273"/>
      <c r="M197" s="274" t="s">
        <v>19</v>
      </c>
      <c r="N197" s="275" t="s">
        <v>43</v>
      </c>
      <c r="O197" s="86"/>
      <c r="P197" s="207">
        <f>O197*H197</f>
        <v>0</v>
      </c>
      <c r="Q197" s="207">
        <v>2.2850000000000001</v>
      </c>
      <c r="R197" s="207">
        <f>Q197*H197</f>
        <v>2.2850000000000001</v>
      </c>
      <c r="S197" s="207">
        <v>0</v>
      </c>
      <c r="T197" s="208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09" t="s">
        <v>147</v>
      </c>
      <c r="AT197" s="209" t="s">
        <v>279</v>
      </c>
      <c r="AU197" s="209" t="s">
        <v>83</v>
      </c>
      <c r="AY197" s="19" t="s">
        <v>114</v>
      </c>
      <c r="BE197" s="210">
        <f>IF(N197="základní",J197,0)</f>
        <v>0</v>
      </c>
      <c r="BF197" s="210">
        <f>IF(N197="snížená",J197,0)</f>
        <v>0</v>
      </c>
      <c r="BG197" s="210">
        <f>IF(N197="zákl. přenesená",J197,0)</f>
        <v>0</v>
      </c>
      <c r="BH197" s="210">
        <f>IF(N197="sníž. přenesená",J197,0)</f>
        <v>0</v>
      </c>
      <c r="BI197" s="210">
        <f>IF(N197="nulová",J197,0)</f>
        <v>0</v>
      </c>
      <c r="BJ197" s="19" t="s">
        <v>80</v>
      </c>
      <c r="BK197" s="210">
        <f>ROUND(I197*H197,2)</f>
        <v>0</v>
      </c>
      <c r="BL197" s="19" t="s">
        <v>113</v>
      </c>
      <c r="BM197" s="209" t="s">
        <v>343</v>
      </c>
    </row>
    <row r="198" s="2" customFormat="1">
      <c r="A198" s="40"/>
      <c r="B198" s="41"/>
      <c r="C198" s="42"/>
      <c r="D198" s="211" t="s">
        <v>120</v>
      </c>
      <c r="E198" s="42"/>
      <c r="F198" s="212" t="s">
        <v>342</v>
      </c>
      <c r="G198" s="42"/>
      <c r="H198" s="42"/>
      <c r="I198" s="213"/>
      <c r="J198" s="42"/>
      <c r="K198" s="42"/>
      <c r="L198" s="46"/>
      <c r="M198" s="214"/>
      <c r="N198" s="215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120</v>
      </c>
      <c r="AU198" s="19" t="s">
        <v>83</v>
      </c>
    </row>
    <row r="199" s="2" customFormat="1" ht="21.75" customHeight="1">
      <c r="A199" s="40"/>
      <c r="B199" s="41"/>
      <c r="C199" s="266" t="s">
        <v>344</v>
      </c>
      <c r="D199" s="266" t="s">
        <v>279</v>
      </c>
      <c r="E199" s="267" t="s">
        <v>345</v>
      </c>
      <c r="F199" s="268" t="s">
        <v>346</v>
      </c>
      <c r="G199" s="269" t="s">
        <v>315</v>
      </c>
      <c r="H199" s="270">
        <v>1</v>
      </c>
      <c r="I199" s="271"/>
      <c r="J199" s="272">
        <f>ROUND(I199*H199,2)</f>
        <v>0</v>
      </c>
      <c r="K199" s="268" t="s">
        <v>159</v>
      </c>
      <c r="L199" s="273"/>
      <c r="M199" s="274" t="s">
        <v>19</v>
      </c>
      <c r="N199" s="275" t="s">
        <v>43</v>
      </c>
      <c r="O199" s="86"/>
      <c r="P199" s="207">
        <f>O199*H199</f>
        <v>0</v>
      </c>
      <c r="Q199" s="207">
        <v>0.53400000000000003</v>
      </c>
      <c r="R199" s="207">
        <f>Q199*H199</f>
        <v>0.53400000000000003</v>
      </c>
      <c r="S199" s="207">
        <v>0</v>
      </c>
      <c r="T199" s="208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09" t="s">
        <v>147</v>
      </c>
      <c r="AT199" s="209" t="s">
        <v>279</v>
      </c>
      <c r="AU199" s="209" t="s">
        <v>83</v>
      </c>
      <c r="AY199" s="19" t="s">
        <v>114</v>
      </c>
      <c r="BE199" s="210">
        <f>IF(N199="základní",J199,0)</f>
        <v>0</v>
      </c>
      <c r="BF199" s="210">
        <f>IF(N199="snížená",J199,0)</f>
        <v>0</v>
      </c>
      <c r="BG199" s="210">
        <f>IF(N199="zákl. přenesená",J199,0)</f>
        <v>0</v>
      </c>
      <c r="BH199" s="210">
        <f>IF(N199="sníž. přenesená",J199,0)</f>
        <v>0</v>
      </c>
      <c r="BI199" s="210">
        <f>IF(N199="nulová",J199,0)</f>
        <v>0</v>
      </c>
      <c r="BJ199" s="19" t="s">
        <v>80</v>
      </c>
      <c r="BK199" s="210">
        <f>ROUND(I199*H199,2)</f>
        <v>0</v>
      </c>
      <c r="BL199" s="19" t="s">
        <v>113</v>
      </c>
      <c r="BM199" s="209" t="s">
        <v>347</v>
      </c>
    </row>
    <row r="200" s="2" customFormat="1">
      <c r="A200" s="40"/>
      <c r="B200" s="41"/>
      <c r="C200" s="42"/>
      <c r="D200" s="211" t="s">
        <v>120</v>
      </c>
      <c r="E200" s="42"/>
      <c r="F200" s="212" t="s">
        <v>346</v>
      </c>
      <c r="G200" s="42"/>
      <c r="H200" s="42"/>
      <c r="I200" s="213"/>
      <c r="J200" s="42"/>
      <c r="K200" s="42"/>
      <c r="L200" s="46"/>
      <c r="M200" s="214"/>
      <c r="N200" s="215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120</v>
      </c>
      <c r="AU200" s="19" t="s">
        <v>83</v>
      </c>
    </row>
    <row r="201" s="11" customFormat="1" ht="22.8" customHeight="1">
      <c r="A201" s="11"/>
      <c r="B201" s="184"/>
      <c r="C201" s="185"/>
      <c r="D201" s="186" t="s">
        <v>71</v>
      </c>
      <c r="E201" s="227" t="s">
        <v>113</v>
      </c>
      <c r="F201" s="227" t="s">
        <v>348</v>
      </c>
      <c r="G201" s="185"/>
      <c r="H201" s="185"/>
      <c r="I201" s="188"/>
      <c r="J201" s="228">
        <f>BK201</f>
        <v>0</v>
      </c>
      <c r="K201" s="185"/>
      <c r="L201" s="190"/>
      <c r="M201" s="191"/>
      <c r="N201" s="192"/>
      <c r="O201" s="192"/>
      <c r="P201" s="193">
        <f>SUM(P202:P206)</f>
        <v>0</v>
      </c>
      <c r="Q201" s="192"/>
      <c r="R201" s="193">
        <f>SUM(R202:R206)</f>
        <v>0</v>
      </c>
      <c r="S201" s="192"/>
      <c r="T201" s="194">
        <f>SUM(T202:T206)</f>
        <v>0</v>
      </c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R201" s="195" t="s">
        <v>80</v>
      </c>
      <c r="AT201" s="196" t="s">
        <v>71</v>
      </c>
      <c r="AU201" s="196" t="s">
        <v>80</v>
      </c>
      <c r="AY201" s="195" t="s">
        <v>114</v>
      </c>
      <c r="BK201" s="197">
        <f>SUM(BK202:BK206)</f>
        <v>0</v>
      </c>
    </row>
    <row r="202" s="2" customFormat="1" ht="33" customHeight="1">
      <c r="A202" s="40"/>
      <c r="B202" s="41"/>
      <c r="C202" s="198" t="s">
        <v>349</v>
      </c>
      <c r="D202" s="198" t="s">
        <v>115</v>
      </c>
      <c r="E202" s="199" t="s">
        <v>350</v>
      </c>
      <c r="F202" s="200" t="s">
        <v>351</v>
      </c>
      <c r="G202" s="201" t="s">
        <v>219</v>
      </c>
      <c r="H202" s="202">
        <v>0.20300000000000001</v>
      </c>
      <c r="I202" s="203"/>
      <c r="J202" s="204">
        <f>ROUND(I202*H202,2)</f>
        <v>0</v>
      </c>
      <c r="K202" s="200" t="s">
        <v>159</v>
      </c>
      <c r="L202" s="46"/>
      <c r="M202" s="205" t="s">
        <v>19</v>
      </c>
      <c r="N202" s="206" t="s">
        <v>43</v>
      </c>
      <c r="O202" s="86"/>
      <c r="P202" s="207">
        <f>O202*H202</f>
        <v>0</v>
      </c>
      <c r="Q202" s="207">
        <v>0</v>
      </c>
      <c r="R202" s="207">
        <f>Q202*H202</f>
        <v>0</v>
      </c>
      <c r="S202" s="207">
        <v>0</v>
      </c>
      <c r="T202" s="208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09" t="s">
        <v>113</v>
      </c>
      <c r="AT202" s="209" t="s">
        <v>115</v>
      </c>
      <c r="AU202" s="209" t="s">
        <v>83</v>
      </c>
      <c r="AY202" s="19" t="s">
        <v>114</v>
      </c>
      <c r="BE202" s="210">
        <f>IF(N202="základní",J202,0)</f>
        <v>0</v>
      </c>
      <c r="BF202" s="210">
        <f>IF(N202="snížená",J202,0)</f>
        <v>0</v>
      </c>
      <c r="BG202" s="210">
        <f>IF(N202="zákl. přenesená",J202,0)</f>
        <v>0</v>
      </c>
      <c r="BH202" s="210">
        <f>IF(N202="sníž. přenesená",J202,0)</f>
        <v>0</v>
      </c>
      <c r="BI202" s="210">
        <f>IF(N202="nulová",J202,0)</f>
        <v>0</v>
      </c>
      <c r="BJ202" s="19" t="s">
        <v>80</v>
      </c>
      <c r="BK202" s="210">
        <f>ROUND(I202*H202,2)</f>
        <v>0</v>
      </c>
      <c r="BL202" s="19" t="s">
        <v>113</v>
      </c>
      <c r="BM202" s="209" t="s">
        <v>352</v>
      </c>
    </row>
    <row r="203" s="2" customFormat="1">
      <c r="A203" s="40"/>
      <c r="B203" s="41"/>
      <c r="C203" s="42"/>
      <c r="D203" s="211" t="s">
        <v>120</v>
      </c>
      <c r="E203" s="42"/>
      <c r="F203" s="212" t="s">
        <v>353</v>
      </c>
      <c r="G203" s="42"/>
      <c r="H203" s="42"/>
      <c r="I203" s="213"/>
      <c r="J203" s="42"/>
      <c r="K203" s="42"/>
      <c r="L203" s="46"/>
      <c r="M203" s="214"/>
      <c r="N203" s="215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120</v>
      </c>
      <c r="AU203" s="19" t="s">
        <v>83</v>
      </c>
    </row>
    <row r="204" s="2" customFormat="1">
      <c r="A204" s="40"/>
      <c r="B204" s="41"/>
      <c r="C204" s="42"/>
      <c r="D204" s="229" t="s">
        <v>162</v>
      </c>
      <c r="E204" s="42"/>
      <c r="F204" s="230" t="s">
        <v>354</v>
      </c>
      <c r="G204" s="42"/>
      <c r="H204" s="42"/>
      <c r="I204" s="213"/>
      <c r="J204" s="42"/>
      <c r="K204" s="42"/>
      <c r="L204" s="46"/>
      <c r="M204" s="214"/>
      <c r="N204" s="215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162</v>
      </c>
      <c r="AU204" s="19" t="s">
        <v>83</v>
      </c>
    </row>
    <row r="205" s="14" customFormat="1">
      <c r="A205" s="14"/>
      <c r="B205" s="242"/>
      <c r="C205" s="243"/>
      <c r="D205" s="211" t="s">
        <v>178</v>
      </c>
      <c r="E205" s="244" t="s">
        <v>19</v>
      </c>
      <c r="F205" s="245" t="s">
        <v>355</v>
      </c>
      <c r="G205" s="243"/>
      <c r="H205" s="244" t="s">
        <v>19</v>
      </c>
      <c r="I205" s="246"/>
      <c r="J205" s="243"/>
      <c r="K205" s="243"/>
      <c r="L205" s="247"/>
      <c r="M205" s="248"/>
      <c r="N205" s="249"/>
      <c r="O205" s="249"/>
      <c r="P205" s="249"/>
      <c r="Q205" s="249"/>
      <c r="R205" s="249"/>
      <c r="S205" s="249"/>
      <c r="T205" s="25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1" t="s">
        <v>178</v>
      </c>
      <c r="AU205" s="251" t="s">
        <v>83</v>
      </c>
      <c r="AV205" s="14" t="s">
        <v>80</v>
      </c>
      <c r="AW205" s="14" t="s">
        <v>33</v>
      </c>
      <c r="AX205" s="14" t="s">
        <v>72</v>
      </c>
      <c r="AY205" s="251" t="s">
        <v>114</v>
      </c>
    </row>
    <row r="206" s="13" customFormat="1">
      <c r="A206" s="13"/>
      <c r="B206" s="231"/>
      <c r="C206" s="232"/>
      <c r="D206" s="211" t="s">
        <v>178</v>
      </c>
      <c r="E206" s="233" t="s">
        <v>19</v>
      </c>
      <c r="F206" s="234" t="s">
        <v>356</v>
      </c>
      <c r="G206" s="232"/>
      <c r="H206" s="235">
        <v>0.20300000000000001</v>
      </c>
      <c r="I206" s="236"/>
      <c r="J206" s="232"/>
      <c r="K206" s="232"/>
      <c r="L206" s="237"/>
      <c r="M206" s="252"/>
      <c r="N206" s="253"/>
      <c r="O206" s="253"/>
      <c r="P206" s="253"/>
      <c r="Q206" s="253"/>
      <c r="R206" s="253"/>
      <c r="S206" s="253"/>
      <c r="T206" s="25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1" t="s">
        <v>178</v>
      </c>
      <c r="AU206" s="241" t="s">
        <v>83</v>
      </c>
      <c r="AV206" s="13" t="s">
        <v>83</v>
      </c>
      <c r="AW206" s="13" t="s">
        <v>33</v>
      </c>
      <c r="AX206" s="13" t="s">
        <v>80</v>
      </c>
      <c r="AY206" s="241" t="s">
        <v>114</v>
      </c>
    </row>
    <row r="207" s="11" customFormat="1" ht="22.8" customHeight="1">
      <c r="A207" s="11"/>
      <c r="B207" s="184"/>
      <c r="C207" s="185"/>
      <c r="D207" s="186" t="s">
        <v>71</v>
      </c>
      <c r="E207" s="227" t="s">
        <v>134</v>
      </c>
      <c r="F207" s="227" t="s">
        <v>357</v>
      </c>
      <c r="G207" s="185"/>
      <c r="H207" s="185"/>
      <c r="I207" s="188"/>
      <c r="J207" s="228">
        <f>BK207</f>
        <v>0</v>
      </c>
      <c r="K207" s="185"/>
      <c r="L207" s="190"/>
      <c r="M207" s="191"/>
      <c r="N207" s="192"/>
      <c r="O207" s="192"/>
      <c r="P207" s="193">
        <f>SUM(P208:P348)</f>
        <v>0</v>
      </c>
      <c r="Q207" s="192"/>
      <c r="R207" s="193">
        <f>SUM(R208:R348)</f>
        <v>146.68067866000001</v>
      </c>
      <c r="S207" s="192"/>
      <c r="T207" s="194">
        <f>SUM(T208:T348)</f>
        <v>0</v>
      </c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R207" s="195" t="s">
        <v>80</v>
      </c>
      <c r="AT207" s="196" t="s">
        <v>71</v>
      </c>
      <c r="AU207" s="196" t="s">
        <v>80</v>
      </c>
      <c r="AY207" s="195" t="s">
        <v>114</v>
      </c>
      <c r="BK207" s="197">
        <f>SUM(BK208:BK348)</f>
        <v>0</v>
      </c>
    </row>
    <row r="208" s="2" customFormat="1" ht="21.75" customHeight="1">
      <c r="A208" s="40"/>
      <c r="B208" s="41"/>
      <c r="C208" s="198" t="s">
        <v>216</v>
      </c>
      <c r="D208" s="198" t="s">
        <v>115</v>
      </c>
      <c r="E208" s="199" t="s">
        <v>358</v>
      </c>
      <c r="F208" s="200" t="s">
        <v>359</v>
      </c>
      <c r="G208" s="201" t="s">
        <v>197</v>
      </c>
      <c r="H208" s="202">
        <v>45.677999999999997</v>
      </c>
      <c r="I208" s="203"/>
      <c r="J208" s="204">
        <f>ROUND(I208*H208,2)</f>
        <v>0</v>
      </c>
      <c r="K208" s="200" t="s">
        <v>159</v>
      </c>
      <c r="L208" s="46"/>
      <c r="M208" s="205" t="s">
        <v>19</v>
      </c>
      <c r="N208" s="206" t="s">
        <v>43</v>
      </c>
      <c r="O208" s="86"/>
      <c r="P208" s="207">
        <f>O208*H208</f>
        <v>0</v>
      </c>
      <c r="Q208" s="207">
        <v>0</v>
      </c>
      <c r="R208" s="207">
        <f>Q208*H208</f>
        <v>0</v>
      </c>
      <c r="S208" s="207">
        <v>0</v>
      </c>
      <c r="T208" s="208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09" t="s">
        <v>113</v>
      </c>
      <c r="AT208" s="209" t="s">
        <v>115</v>
      </c>
      <c r="AU208" s="209" t="s">
        <v>83</v>
      </c>
      <c r="AY208" s="19" t="s">
        <v>114</v>
      </c>
      <c r="BE208" s="210">
        <f>IF(N208="základní",J208,0)</f>
        <v>0</v>
      </c>
      <c r="BF208" s="210">
        <f>IF(N208="snížená",J208,0)</f>
        <v>0</v>
      </c>
      <c r="BG208" s="210">
        <f>IF(N208="zákl. přenesená",J208,0)</f>
        <v>0</v>
      </c>
      <c r="BH208" s="210">
        <f>IF(N208="sníž. přenesená",J208,0)</f>
        <v>0</v>
      </c>
      <c r="BI208" s="210">
        <f>IF(N208="nulová",J208,0)</f>
        <v>0</v>
      </c>
      <c r="BJ208" s="19" t="s">
        <v>80</v>
      </c>
      <c r="BK208" s="210">
        <f>ROUND(I208*H208,2)</f>
        <v>0</v>
      </c>
      <c r="BL208" s="19" t="s">
        <v>113</v>
      </c>
      <c r="BM208" s="209" t="s">
        <v>360</v>
      </c>
    </row>
    <row r="209" s="2" customFormat="1">
      <c r="A209" s="40"/>
      <c r="B209" s="41"/>
      <c r="C209" s="42"/>
      <c r="D209" s="211" t="s">
        <v>120</v>
      </c>
      <c r="E209" s="42"/>
      <c r="F209" s="212" t="s">
        <v>361</v>
      </c>
      <c r="G209" s="42"/>
      <c r="H209" s="42"/>
      <c r="I209" s="213"/>
      <c r="J209" s="42"/>
      <c r="K209" s="42"/>
      <c r="L209" s="46"/>
      <c r="M209" s="214"/>
      <c r="N209" s="215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120</v>
      </c>
      <c r="AU209" s="19" t="s">
        <v>83</v>
      </c>
    </row>
    <row r="210" s="2" customFormat="1">
      <c r="A210" s="40"/>
      <c r="B210" s="41"/>
      <c r="C210" s="42"/>
      <c r="D210" s="229" t="s">
        <v>162</v>
      </c>
      <c r="E210" s="42"/>
      <c r="F210" s="230" t="s">
        <v>362</v>
      </c>
      <c r="G210" s="42"/>
      <c r="H210" s="42"/>
      <c r="I210" s="213"/>
      <c r="J210" s="42"/>
      <c r="K210" s="42"/>
      <c r="L210" s="46"/>
      <c r="M210" s="214"/>
      <c r="N210" s="215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162</v>
      </c>
      <c r="AU210" s="19" t="s">
        <v>83</v>
      </c>
    </row>
    <row r="211" s="14" customFormat="1">
      <c r="A211" s="14"/>
      <c r="B211" s="242"/>
      <c r="C211" s="243"/>
      <c r="D211" s="211" t="s">
        <v>178</v>
      </c>
      <c r="E211" s="244" t="s">
        <v>19</v>
      </c>
      <c r="F211" s="245" t="s">
        <v>363</v>
      </c>
      <c r="G211" s="243"/>
      <c r="H211" s="244" t="s">
        <v>19</v>
      </c>
      <c r="I211" s="246"/>
      <c r="J211" s="243"/>
      <c r="K211" s="243"/>
      <c r="L211" s="247"/>
      <c r="M211" s="248"/>
      <c r="N211" s="249"/>
      <c r="O211" s="249"/>
      <c r="P211" s="249"/>
      <c r="Q211" s="249"/>
      <c r="R211" s="249"/>
      <c r="S211" s="249"/>
      <c r="T211" s="250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1" t="s">
        <v>178</v>
      </c>
      <c r="AU211" s="251" t="s">
        <v>83</v>
      </c>
      <c r="AV211" s="14" t="s">
        <v>80</v>
      </c>
      <c r="AW211" s="14" t="s">
        <v>33</v>
      </c>
      <c r="AX211" s="14" t="s">
        <v>72</v>
      </c>
      <c r="AY211" s="251" t="s">
        <v>114</v>
      </c>
    </row>
    <row r="212" s="13" customFormat="1">
      <c r="A212" s="13"/>
      <c r="B212" s="231"/>
      <c r="C212" s="232"/>
      <c r="D212" s="211" t="s">
        <v>178</v>
      </c>
      <c r="E212" s="233" t="s">
        <v>19</v>
      </c>
      <c r="F212" s="234" t="s">
        <v>364</v>
      </c>
      <c r="G212" s="232"/>
      <c r="H212" s="235">
        <v>1.2410000000000001</v>
      </c>
      <c r="I212" s="236"/>
      <c r="J212" s="232"/>
      <c r="K212" s="232"/>
      <c r="L212" s="237"/>
      <c r="M212" s="252"/>
      <c r="N212" s="253"/>
      <c r="O212" s="253"/>
      <c r="P212" s="253"/>
      <c r="Q212" s="253"/>
      <c r="R212" s="253"/>
      <c r="S212" s="253"/>
      <c r="T212" s="25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1" t="s">
        <v>178</v>
      </c>
      <c r="AU212" s="241" t="s">
        <v>83</v>
      </c>
      <c r="AV212" s="13" t="s">
        <v>83</v>
      </c>
      <c r="AW212" s="13" t="s">
        <v>33</v>
      </c>
      <c r="AX212" s="13" t="s">
        <v>72</v>
      </c>
      <c r="AY212" s="241" t="s">
        <v>114</v>
      </c>
    </row>
    <row r="213" s="13" customFormat="1">
      <c r="A213" s="13"/>
      <c r="B213" s="231"/>
      <c r="C213" s="232"/>
      <c r="D213" s="211" t="s">
        <v>178</v>
      </c>
      <c r="E213" s="233" t="s">
        <v>19</v>
      </c>
      <c r="F213" s="234" t="s">
        <v>365</v>
      </c>
      <c r="G213" s="232"/>
      <c r="H213" s="235">
        <v>2.2109999999999999</v>
      </c>
      <c r="I213" s="236"/>
      <c r="J213" s="232"/>
      <c r="K213" s="232"/>
      <c r="L213" s="237"/>
      <c r="M213" s="252"/>
      <c r="N213" s="253"/>
      <c r="O213" s="253"/>
      <c r="P213" s="253"/>
      <c r="Q213" s="253"/>
      <c r="R213" s="253"/>
      <c r="S213" s="253"/>
      <c r="T213" s="25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1" t="s">
        <v>178</v>
      </c>
      <c r="AU213" s="241" t="s">
        <v>83</v>
      </c>
      <c r="AV213" s="13" t="s">
        <v>83</v>
      </c>
      <c r="AW213" s="13" t="s">
        <v>33</v>
      </c>
      <c r="AX213" s="13" t="s">
        <v>72</v>
      </c>
      <c r="AY213" s="241" t="s">
        <v>114</v>
      </c>
    </row>
    <row r="214" s="13" customFormat="1">
      <c r="A214" s="13"/>
      <c r="B214" s="231"/>
      <c r="C214" s="232"/>
      <c r="D214" s="211" t="s">
        <v>178</v>
      </c>
      <c r="E214" s="233" t="s">
        <v>19</v>
      </c>
      <c r="F214" s="234" t="s">
        <v>366</v>
      </c>
      <c r="G214" s="232"/>
      <c r="H214" s="235">
        <v>3.0859999999999999</v>
      </c>
      <c r="I214" s="236"/>
      <c r="J214" s="232"/>
      <c r="K214" s="232"/>
      <c r="L214" s="237"/>
      <c r="M214" s="252"/>
      <c r="N214" s="253"/>
      <c r="O214" s="253"/>
      <c r="P214" s="253"/>
      <c r="Q214" s="253"/>
      <c r="R214" s="253"/>
      <c r="S214" s="253"/>
      <c r="T214" s="25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1" t="s">
        <v>178</v>
      </c>
      <c r="AU214" s="241" t="s">
        <v>83</v>
      </c>
      <c r="AV214" s="13" t="s">
        <v>83</v>
      </c>
      <c r="AW214" s="13" t="s">
        <v>33</v>
      </c>
      <c r="AX214" s="13" t="s">
        <v>72</v>
      </c>
      <c r="AY214" s="241" t="s">
        <v>114</v>
      </c>
    </row>
    <row r="215" s="16" customFormat="1">
      <c r="A215" s="16"/>
      <c r="B215" s="276"/>
      <c r="C215" s="277"/>
      <c r="D215" s="211" t="s">
        <v>178</v>
      </c>
      <c r="E215" s="278" t="s">
        <v>19</v>
      </c>
      <c r="F215" s="279" t="s">
        <v>367</v>
      </c>
      <c r="G215" s="277"/>
      <c r="H215" s="280">
        <v>6.5380000000000003</v>
      </c>
      <c r="I215" s="281"/>
      <c r="J215" s="277"/>
      <c r="K215" s="277"/>
      <c r="L215" s="282"/>
      <c r="M215" s="283"/>
      <c r="N215" s="284"/>
      <c r="O215" s="284"/>
      <c r="P215" s="284"/>
      <c r="Q215" s="284"/>
      <c r="R215" s="284"/>
      <c r="S215" s="284"/>
      <c r="T215" s="285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T215" s="286" t="s">
        <v>178</v>
      </c>
      <c r="AU215" s="286" t="s">
        <v>83</v>
      </c>
      <c r="AV215" s="16" t="s">
        <v>124</v>
      </c>
      <c r="AW215" s="16" t="s">
        <v>33</v>
      </c>
      <c r="AX215" s="16" t="s">
        <v>72</v>
      </c>
      <c r="AY215" s="286" t="s">
        <v>114</v>
      </c>
    </row>
    <row r="216" s="14" customFormat="1">
      <c r="A216" s="14"/>
      <c r="B216" s="242"/>
      <c r="C216" s="243"/>
      <c r="D216" s="211" t="s">
        <v>178</v>
      </c>
      <c r="E216" s="244" t="s">
        <v>19</v>
      </c>
      <c r="F216" s="245" t="s">
        <v>368</v>
      </c>
      <c r="G216" s="243"/>
      <c r="H216" s="244" t="s">
        <v>19</v>
      </c>
      <c r="I216" s="246"/>
      <c r="J216" s="243"/>
      <c r="K216" s="243"/>
      <c r="L216" s="247"/>
      <c r="M216" s="248"/>
      <c r="N216" s="249"/>
      <c r="O216" s="249"/>
      <c r="P216" s="249"/>
      <c r="Q216" s="249"/>
      <c r="R216" s="249"/>
      <c r="S216" s="249"/>
      <c r="T216" s="250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1" t="s">
        <v>178</v>
      </c>
      <c r="AU216" s="251" t="s">
        <v>83</v>
      </c>
      <c r="AV216" s="14" t="s">
        <v>80</v>
      </c>
      <c r="AW216" s="14" t="s">
        <v>33</v>
      </c>
      <c r="AX216" s="14" t="s">
        <v>72</v>
      </c>
      <c r="AY216" s="251" t="s">
        <v>114</v>
      </c>
    </row>
    <row r="217" s="14" customFormat="1">
      <c r="A217" s="14"/>
      <c r="B217" s="242"/>
      <c r="C217" s="243"/>
      <c r="D217" s="211" t="s">
        <v>178</v>
      </c>
      <c r="E217" s="244" t="s">
        <v>19</v>
      </c>
      <c r="F217" s="245" t="s">
        <v>369</v>
      </c>
      <c r="G217" s="243"/>
      <c r="H217" s="244" t="s">
        <v>19</v>
      </c>
      <c r="I217" s="246"/>
      <c r="J217" s="243"/>
      <c r="K217" s="243"/>
      <c r="L217" s="247"/>
      <c r="M217" s="248"/>
      <c r="N217" s="249"/>
      <c r="O217" s="249"/>
      <c r="P217" s="249"/>
      <c r="Q217" s="249"/>
      <c r="R217" s="249"/>
      <c r="S217" s="249"/>
      <c r="T217" s="250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1" t="s">
        <v>178</v>
      </c>
      <c r="AU217" s="251" t="s">
        <v>83</v>
      </c>
      <c r="AV217" s="14" t="s">
        <v>80</v>
      </c>
      <c r="AW217" s="14" t="s">
        <v>33</v>
      </c>
      <c r="AX217" s="14" t="s">
        <v>72</v>
      </c>
      <c r="AY217" s="251" t="s">
        <v>114</v>
      </c>
    </row>
    <row r="218" s="13" customFormat="1">
      <c r="A218" s="13"/>
      <c r="B218" s="231"/>
      <c r="C218" s="232"/>
      <c r="D218" s="211" t="s">
        <v>178</v>
      </c>
      <c r="E218" s="233" t="s">
        <v>19</v>
      </c>
      <c r="F218" s="234" t="s">
        <v>370</v>
      </c>
      <c r="G218" s="232"/>
      <c r="H218" s="235">
        <v>7.5990000000000002</v>
      </c>
      <c r="I218" s="236"/>
      <c r="J218" s="232"/>
      <c r="K218" s="232"/>
      <c r="L218" s="237"/>
      <c r="M218" s="252"/>
      <c r="N218" s="253"/>
      <c r="O218" s="253"/>
      <c r="P218" s="253"/>
      <c r="Q218" s="253"/>
      <c r="R218" s="253"/>
      <c r="S218" s="253"/>
      <c r="T218" s="25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1" t="s">
        <v>178</v>
      </c>
      <c r="AU218" s="241" t="s">
        <v>83</v>
      </c>
      <c r="AV218" s="13" t="s">
        <v>83</v>
      </c>
      <c r="AW218" s="13" t="s">
        <v>33</v>
      </c>
      <c r="AX218" s="13" t="s">
        <v>72</v>
      </c>
      <c r="AY218" s="241" t="s">
        <v>114</v>
      </c>
    </row>
    <row r="219" s="14" customFormat="1">
      <c r="A219" s="14"/>
      <c r="B219" s="242"/>
      <c r="C219" s="243"/>
      <c r="D219" s="211" t="s">
        <v>178</v>
      </c>
      <c r="E219" s="244" t="s">
        <v>19</v>
      </c>
      <c r="F219" s="245" t="s">
        <v>371</v>
      </c>
      <c r="G219" s="243"/>
      <c r="H219" s="244" t="s">
        <v>19</v>
      </c>
      <c r="I219" s="246"/>
      <c r="J219" s="243"/>
      <c r="K219" s="243"/>
      <c r="L219" s="247"/>
      <c r="M219" s="248"/>
      <c r="N219" s="249"/>
      <c r="O219" s="249"/>
      <c r="P219" s="249"/>
      <c r="Q219" s="249"/>
      <c r="R219" s="249"/>
      <c r="S219" s="249"/>
      <c r="T219" s="250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1" t="s">
        <v>178</v>
      </c>
      <c r="AU219" s="251" t="s">
        <v>83</v>
      </c>
      <c r="AV219" s="14" t="s">
        <v>80</v>
      </c>
      <c r="AW219" s="14" t="s">
        <v>33</v>
      </c>
      <c r="AX219" s="14" t="s">
        <v>72</v>
      </c>
      <c r="AY219" s="251" t="s">
        <v>114</v>
      </c>
    </row>
    <row r="220" s="13" customFormat="1">
      <c r="A220" s="13"/>
      <c r="B220" s="231"/>
      <c r="C220" s="232"/>
      <c r="D220" s="211" t="s">
        <v>178</v>
      </c>
      <c r="E220" s="233" t="s">
        <v>19</v>
      </c>
      <c r="F220" s="234" t="s">
        <v>372</v>
      </c>
      <c r="G220" s="232"/>
      <c r="H220" s="235">
        <v>4.3499999999999996</v>
      </c>
      <c r="I220" s="236"/>
      <c r="J220" s="232"/>
      <c r="K220" s="232"/>
      <c r="L220" s="237"/>
      <c r="M220" s="252"/>
      <c r="N220" s="253"/>
      <c r="O220" s="253"/>
      <c r="P220" s="253"/>
      <c r="Q220" s="253"/>
      <c r="R220" s="253"/>
      <c r="S220" s="253"/>
      <c r="T220" s="25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1" t="s">
        <v>178</v>
      </c>
      <c r="AU220" s="241" t="s">
        <v>83</v>
      </c>
      <c r="AV220" s="13" t="s">
        <v>83</v>
      </c>
      <c r="AW220" s="13" t="s">
        <v>33</v>
      </c>
      <c r="AX220" s="13" t="s">
        <v>72</v>
      </c>
      <c r="AY220" s="241" t="s">
        <v>114</v>
      </c>
    </row>
    <row r="221" s="14" customFormat="1">
      <c r="A221" s="14"/>
      <c r="B221" s="242"/>
      <c r="C221" s="243"/>
      <c r="D221" s="211" t="s">
        <v>178</v>
      </c>
      <c r="E221" s="244" t="s">
        <v>19</v>
      </c>
      <c r="F221" s="245" t="s">
        <v>373</v>
      </c>
      <c r="G221" s="243"/>
      <c r="H221" s="244" t="s">
        <v>19</v>
      </c>
      <c r="I221" s="246"/>
      <c r="J221" s="243"/>
      <c r="K221" s="243"/>
      <c r="L221" s="247"/>
      <c r="M221" s="248"/>
      <c r="N221" s="249"/>
      <c r="O221" s="249"/>
      <c r="P221" s="249"/>
      <c r="Q221" s="249"/>
      <c r="R221" s="249"/>
      <c r="S221" s="249"/>
      <c r="T221" s="25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1" t="s">
        <v>178</v>
      </c>
      <c r="AU221" s="251" t="s">
        <v>83</v>
      </c>
      <c r="AV221" s="14" t="s">
        <v>80</v>
      </c>
      <c r="AW221" s="14" t="s">
        <v>33</v>
      </c>
      <c r="AX221" s="14" t="s">
        <v>72</v>
      </c>
      <c r="AY221" s="251" t="s">
        <v>114</v>
      </c>
    </row>
    <row r="222" s="13" customFormat="1">
      <c r="A222" s="13"/>
      <c r="B222" s="231"/>
      <c r="C222" s="232"/>
      <c r="D222" s="211" t="s">
        <v>178</v>
      </c>
      <c r="E222" s="233" t="s">
        <v>19</v>
      </c>
      <c r="F222" s="234" t="s">
        <v>374</v>
      </c>
      <c r="G222" s="232"/>
      <c r="H222" s="235">
        <v>27.190999999999999</v>
      </c>
      <c r="I222" s="236"/>
      <c r="J222" s="232"/>
      <c r="K222" s="232"/>
      <c r="L222" s="237"/>
      <c r="M222" s="252"/>
      <c r="N222" s="253"/>
      <c r="O222" s="253"/>
      <c r="P222" s="253"/>
      <c r="Q222" s="253"/>
      <c r="R222" s="253"/>
      <c r="S222" s="253"/>
      <c r="T222" s="25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1" t="s">
        <v>178</v>
      </c>
      <c r="AU222" s="241" t="s">
        <v>83</v>
      </c>
      <c r="AV222" s="13" t="s">
        <v>83</v>
      </c>
      <c r="AW222" s="13" t="s">
        <v>33</v>
      </c>
      <c r="AX222" s="13" t="s">
        <v>72</v>
      </c>
      <c r="AY222" s="241" t="s">
        <v>114</v>
      </c>
    </row>
    <row r="223" s="16" customFormat="1">
      <c r="A223" s="16"/>
      <c r="B223" s="276"/>
      <c r="C223" s="277"/>
      <c r="D223" s="211" t="s">
        <v>178</v>
      </c>
      <c r="E223" s="278" t="s">
        <v>19</v>
      </c>
      <c r="F223" s="279" t="s">
        <v>367</v>
      </c>
      <c r="G223" s="277"/>
      <c r="H223" s="280">
        <v>39.140000000000001</v>
      </c>
      <c r="I223" s="281"/>
      <c r="J223" s="277"/>
      <c r="K223" s="277"/>
      <c r="L223" s="282"/>
      <c r="M223" s="283"/>
      <c r="N223" s="284"/>
      <c r="O223" s="284"/>
      <c r="P223" s="284"/>
      <c r="Q223" s="284"/>
      <c r="R223" s="284"/>
      <c r="S223" s="284"/>
      <c r="T223" s="285"/>
      <c r="U223" s="16"/>
      <c r="V223" s="16"/>
      <c r="W223" s="16"/>
      <c r="X223" s="16"/>
      <c r="Y223" s="16"/>
      <c r="Z223" s="16"/>
      <c r="AA223" s="16"/>
      <c r="AB223" s="16"/>
      <c r="AC223" s="16"/>
      <c r="AD223" s="16"/>
      <c r="AE223" s="16"/>
      <c r="AT223" s="286" t="s">
        <v>178</v>
      </c>
      <c r="AU223" s="286" t="s">
        <v>83</v>
      </c>
      <c r="AV223" s="16" t="s">
        <v>124</v>
      </c>
      <c r="AW223" s="16" t="s">
        <v>33</v>
      </c>
      <c r="AX223" s="16" t="s">
        <v>72</v>
      </c>
      <c r="AY223" s="286" t="s">
        <v>114</v>
      </c>
    </row>
    <row r="224" s="15" customFormat="1">
      <c r="A224" s="15"/>
      <c r="B224" s="255"/>
      <c r="C224" s="256"/>
      <c r="D224" s="211" t="s">
        <v>178</v>
      </c>
      <c r="E224" s="257" t="s">
        <v>19</v>
      </c>
      <c r="F224" s="258" t="s">
        <v>227</v>
      </c>
      <c r="G224" s="256"/>
      <c r="H224" s="259">
        <v>45.677999999999997</v>
      </c>
      <c r="I224" s="260"/>
      <c r="J224" s="256"/>
      <c r="K224" s="256"/>
      <c r="L224" s="261"/>
      <c r="M224" s="262"/>
      <c r="N224" s="263"/>
      <c r="O224" s="263"/>
      <c r="P224" s="263"/>
      <c r="Q224" s="263"/>
      <c r="R224" s="263"/>
      <c r="S224" s="263"/>
      <c r="T224" s="264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65" t="s">
        <v>178</v>
      </c>
      <c r="AU224" s="265" t="s">
        <v>83</v>
      </c>
      <c r="AV224" s="15" t="s">
        <v>113</v>
      </c>
      <c r="AW224" s="15" t="s">
        <v>33</v>
      </c>
      <c r="AX224" s="15" t="s">
        <v>80</v>
      </c>
      <c r="AY224" s="265" t="s">
        <v>114</v>
      </c>
    </row>
    <row r="225" s="2" customFormat="1" ht="24.15" customHeight="1">
      <c r="A225" s="40"/>
      <c r="B225" s="41"/>
      <c r="C225" s="198" t="s">
        <v>375</v>
      </c>
      <c r="D225" s="198" t="s">
        <v>115</v>
      </c>
      <c r="E225" s="199" t="s">
        <v>376</v>
      </c>
      <c r="F225" s="200" t="s">
        <v>377</v>
      </c>
      <c r="G225" s="201" t="s">
        <v>197</v>
      </c>
      <c r="H225" s="202">
        <v>213.93600000000001</v>
      </c>
      <c r="I225" s="203"/>
      <c r="J225" s="204">
        <f>ROUND(I225*H225,2)</f>
        <v>0</v>
      </c>
      <c r="K225" s="200" t="s">
        <v>159</v>
      </c>
      <c r="L225" s="46"/>
      <c r="M225" s="205" t="s">
        <v>19</v>
      </c>
      <c r="N225" s="206" t="s">
        <v>43</v>
      </c>
      <c r="O225" s="86"/>
      <c r="P225" s="207">
        <f>O225*H225</f>
        <v>0</v>
      </c>
      <c r="Q225" s="207">
        <v>0</v>
      </c>
      <c r="R225" s="207">
        <f>Q225*H225</f>
        <v>0</v>
      </c>
      <c r="S225" s="207">
        <v>0</v>
      </c>
      <c r="T225" s="208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09" t="s">
        <v>113</v>
      </c>
      <c r="AT225" s="209" t="s">
        <v>115</v>
      </c>
      <c r="AU225" s="209" t="s">
        <v>83</v>
      </c>
      <c r="AY225" s="19" t="s">
        <v>114</v>
      </c>
      <c r="BE225" s="210">
        <f>IF(N225="základní",J225,0)</f>
        <v>0</v>
      </c>
      <c r="BF225" s="210">
        <f>IF(N225="snížená",J225,0)</f>
        <v>0</v>
      </c>
      <c r="BG225" s="210">
        <f>IF(N225="zákl. přenesená",J225,0)</f>
        <v>0</v>
      </c>
      <c r="BH225" s="210">
        <f>IF(N225="sníž. přenesená",J225,0)</f>
        <v>0</v>
      </c>
      <c r="BI225" s="210">
        <f>IF(N225="nulová",J225,0)</f>
        <v>0</v>
      </c>
      <c r="BJ225" s="19" t="s">
        <v>80</v>
      </c>
      <c r="BK225" s="210">
        <f>ROUND(I225*H225,2)</f>
        <v>0</v>
      </c>
      <c r="BL225" s="19" t="s">
        <v>113</v>
      </c>
      <c r="BM225" s="209" t="s">
        <v>378</v>
      </c>
    </row>
    <row r="226" s="2" customFormat="1">
      <c r="A226" s="40"/>
      <c r="B226" s="41"/>
      <c r="C226" s="42"/>
      <c r="D226" s="211" t="s">
        <v>120</v>
      </c>
      <c r="E226" s="42"/>
      <c r="F226" s="212" t="s">
        <v>379</v>
      </c>
      <c r="G226" s="42"/>
      <c r="H226" s="42"/>
      <c r="I226" s="213"/>
      <c r="J226" s="42"/>
      <c r="K226" s="42"/>
      <c r="L226" s="46"/>
      <c r="M226" s="214"/>
      <c r="N226" s="215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120</v>
      </c>
      <c r="AU226" s="19" t="s">
        <v>83</v>
      </c>
    </row>
    <row r="227" s="2" customFormat="1">
      <c r="A227" s="40"/>
      <c r="B227" s="41"/>
      <c r="C227" s="42"/>
      <c r="D227" s="229" t="s">
        <v>162</v>
      </c>
      <c r="E227" s="42"/>
      <c r="F227" s="230" t="s">
        <v>380</v>
      </c>
      <c r="G227" s="42"/>
      <c r="H227" s="42"/>
      <c r="I227" s="213"/>
      <c r="J227" s="42"/>
      <c r="K227" s="42"/>
      <c r="L227" s="46"/>
      <c r="M227" s="214"/>
      <c r="N227" s="215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162</v>
      </c>
      <c r="AU227" s="19" t="s">
        <v>83</v>
      </c>
    </row>
    <row r="228" s="14" customFormat="1">
      <c r="A228" s="14"/>
      <c r="B228" s="242"/>
      <c r="C228" s="243"/>
      <c r="D228" s="211" t="s">
        <v>178</v>
      </c>
      <c r="E228" s="244" t="s">
        <v>19</v>
      </c>
      <c r="F228" s="245" t="s">
        <v>381</v>
      </c>
      <c r="G228" s="243"/>
      <c r="H228" s="244" t="s">
        <v>19</v>
      </c>
      <c r="I228" s="246"/>
      <c r="J228" s="243"/>
      <c r="K228" s="243"/>
      <c r="L228" s="247"/>
      <c r="M228" s="248"/>
      <c r="N228" s="249"/>
      <c r="O228" s="249"/>
      <c r="P228" s="249"/>
      <c r="Q228" s="249"/>
      <c r="R228" s="249"/>
      <c r="S228" s="249"/>
      <c r="T228" s="250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1" t="s">
        <v>178</v>
      </c>
      <c r="AU228" s="251" t="s">
        <v>83</v>
      </c>
      <c r="AV228" s="14" t="s">
        <v>80</v>
      </c>
      <c r="AW228" s="14" t="s">
        <v>33</v>
      </c>
      <c r="AX228" s="14" t="s">
        <v>72</v>
      </c>
      <c r="AY228" s="251" t="s">
        <v>114</v>
      </c>
    </row>
    <row r="229" s="14" customFormat="1">
      <c r="A229" s="14"/>
      <c r="B229" s="242"/>
      <c r="C229" s="243"/>
      <c r="D229" s="211" t="s">
        <v>178</v>
      </c>
      <c r="E229" s="244" t="s">
        <v>19</v>
      </c>
      <c r="F229" s="245" t="s">
        <v>382</v>
      </c>
      <c r="G229" s="243"/>
      <c r="H229" s="244" t="s">
        <v>19</v>
      </c>
      <c r="I229" s="246"/>
      <c r="J229" s="243"/>
      <c r="K229" s="243"/>
      <c r="L229" s="247"/>
      <c r="M229" s="248"/>
      <c r="N229" s="249"/>
      <c r="O229" s="249"/>
      <c r="P229" s="249"/>
      <c r="Q229" s="249"/>
      <c r="R229" s="249"/>
      <c r="S229" s="249"/>
      <c r="T229" s="250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1" t="s">
        <v>178</v>
      </c>
      <c r="AU229" s="251" t="s">
        <v>83</v>
      </c>
      <c r="AV229" s="14" t="s">
        <v>80</v>
      </c>
      <c r="AW229" s="14" t="s">
        <v>33</v>
      </c>
      <c r="AX229" s="14" t="s">
        <v>72</v>
      </c>
      <c r="AY229" s="251" t="s">
        <v>114</v>
      </c>
    </row>
    <row r="230" s="13" customFormat="1">
      <c r="A230" s="13"/>
      <c r="B230" s="231"/>
      <c r="C230" s="232"/>
      <c r="D230" s="211" t="s">
        <v>178</v>
      </c>
      <c r="E230" s="233" t="s">
        <v>19</v>
      </c>
      <c r="F230" s="234" t="s">
        <v>383</v>
      </c>
      <c r="G230" s="232"/>
      <c r="H230" s="235">
        <v>37.222999999999999</v>
      </c>
      <c r="I230" s="236"/>
      <c r="J230" s="232"/>
      <c r="K230" s="232"/>
      <c r="L230" s="237"/>
      <c r="M230" s="252"/>
      <c r="N230" s="253"/>
      <c r="O230" s="253"/>
      <c r="P230" s="253"/>
      <c r="Q230" s="253"/>
      <c r="R230" s="253"/>
      <c r="S230" s="253"/>
      <c r="T230" s="25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1" t="s">
        <v>178</v>
      </c>
      <c r="AU230" s="241" t="s">
        <v>83</v>
      </c>
      <c r="AV230" s="13" t="s">
        <v>83</v>
      </c>
      <c r="AW230" s="13" t="s">
        <v>33</v>
      </c>
      <c r="AX230" s="13" t="s">
        <v>72</v>
      </c>
      <c r="AY230" s="241" t="s">
        <v>114</v>
      </c>
    </row>
    <row r="231" s="13" customFormat="1">
      <c r="A231" s="13"/>
      <c r="B231" s="231"/>
      <c r="C231" s="232"/>
      <c r="D231" s="211" t="s">
        <v>178</v>
      </c>
      <c r="E231" s="233" t="s">
        <v>19</v>
      </c>
      <c r="F231" s="234" t="s">
        <v>384</v>
      </c>
      <c r="G231" s="232"/>
      <c r="H231" s="235">
        <v>1.583</v>
      </c>
      <c r="I231" s="236"/>
      <c r="J231" s="232"/>
      <c r="K231" s="232"/>
      <c r="L231" s="237"/>
      <c r="M231" s="252"/>
      <c r="N231" s="253"/>
      <c r="O231" s="253"/>
      <c r="P231" s="253"/>
      <c r="Q231" s="253"/>
      <c r="R231" s="253"/>
      <c r="S231" s="253"/>
      <c r="T231" s="25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1" t="s">
        <v>178</v>
      </c>
      <c r="AU231" s="241" t="s">
        <v>83</v>
      </c>
      <c r="AV231" s="13" t="s">
        <v>83</v>
      </c>
      <c r="AW231" s="13" t="s">
        <v>33</v>
      </c>
      <c r="AX231" s="13" t="s">
        <v>72</v>
      </c>
      <c r="AY231" s="241" t="s">
        <v>114</v>
      </c>
    </row>
    <row r="232" s="14" customFormat="1">
      <c r="A232" s="14"/>
      <c r="B232" s="242"/>
      <c r="C232" s="243"/>
      <c r="D232" s="211" t="s">
        <v>178</v>
      </c>
      <c r="E232" s="244" t="s">
        <v>19</v>
      </c>
      <c r="F232" s="245" t="s">
        <v>385</v>
      </c>
      <c r="G232" s="243"/>
      <c r="H232" s="244" t="s">
        <v>19</v>
      </c>
      <c r="I232" s="246"/>
      <c r="J232" s="243"/>
      <c r="K232" s="243"/>
      <c r="L232" s="247"/>
      <c r="M232" s="248"/>
      <c r="N232" s="249"/>
      <c r="O232" s="249"/>
      <c r="P232" s="249"/>
      <c r="Q232" s="249"/>
      <c r="R232" s="249"/>
      <c r="S232" s="249"/>
      <c r="T232" s="250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1" t="s">
        <v>178</v>
      </c>
      <c r="AU232" s="251" t="s">
        <v>83</v>
      </c>
      <c r="AV232" s="14" t="s">
        <v>80</v>
      </c>
      <c r="AW232" s="14" t="s">
        <v>33</v>
      </c>
      <c r="AX232" s="14" t="s">
        <v>72</v>
      </c>
      <c r="AY232" s="251" t="s">
        <v>114</v>
      </c>
    </row>
    <row r="233" s="13" customFormat="1">
      <c r="A233" s="13"/>
      <c r="B233" s="231"/>
      <c r="C233" s="232"/>
      <c r="D233" s="211" t="s">
        <v>178</v>
      </c>
      <c r="E233" s="233" t="s">
        <v>19</v>
      </c>
      <c r="F233" s="234" t="s">
        <v>386</v>
      </c>
      <c r="G233" s="232"/>
      <c r="H233" s="235">
        <v>7.4210000000000003</v>
      </c>
      <c r="I233" s="236"/>
      <c r="J233" s="232"/>
      <c r="K233" s="232"/>
      <c r="L233" s="237"/>
      <c r="M233" s="252"/>
      <c r="N233" s="253"/>
      <c r="O233" s="253"/>
      <c r="P233" s="253"/>
      <c r="Q233" s="253"/>
      <c r="R233" s="253"/>
      <c r="S233" s="253"/>
      <c r="T233" s="25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1" t="s">
        <v>178</v>
      </c>
      <c r="AU233" s="241" t="s">
        <v>83</v>
      </c>
      <c r="AV233" s="13" t="s">
        <v>83</v>
      </c>
      <c r="AW233" s="13" t="s">
        <v>33</v>
      </c>
      <c r="AX233" s="13" t="s">
        <v>72</v>
      </c>
      <c r="AY233" s="241" t="s">
        <v>114</v>
      </c>
    </row>
    <row r="234" s="13" customFormat="1">
      <c r="A234" s="13"/>
      <c r="B234" s="231"/>
      <c r="C234" s="232"/>
      <c r="D234" s="211" t="s">
        <v>178</v>
      </c>
      <c r="E234" s="233" t="s">
        <v>19</v>
      </c>
      <c r="F234" s="234" t="s">
        <v>387</v>
      </c>
      <c r="G234" s="232"/>
      <c r="H234" s="235">
        <v>9.6940000000000008</v>
      </c>
      <c r="I234" s="236"/>
      <c r="J234" s="232"/>
      <c r="K234" s="232"/>
      <c r="L234" s="237"/>
      <c r="M234" s="252"/>
      <c r="N234" s="253"/>
      <c r="O234" s="253"/>
      <c r="P234" s="253"/>
      <c r="Q234" s="253"/>
      <c r="R234" s="253"/>
      <c r="S234" s="253"/>
      <c r="T234" s="25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1" t="s">
        <v>178</v>
      </c>
      <c r="AU234" s="241" t="s">
        <v>83</v>
      </c>
      <c r="AV234" s="13" t="s">
        <v>83</v>
      </c>
      <c r="AW234" s="13" t="s">
        <v>33</v>
      </c>
      <c r="AX234" s="13" t="s">
        <v>72</v>
      </c>
      <c r="AY234" s="241" t="s">
        <v>114</v>
      </c>
    </row>
    <row r="235" s="13" customFormat="1">
      <c r="A235" s="13"/>
      <c r="B235" s="231"/>
      <c r="C235" s="232"/>
      <c r="D235" s="211" t="s">
        <v>178</v>
      </c>
      <c r="E235" s="233" t="s">
        <v>19</v>
      </c>
      <c r="F235" s="234" t="s">
        <v>388</v>
      </c>
      <c r="G235" s="232"/>
      <c r="H235" s="235">
        <v>7.5679999999999996</v>
      </c>
      <c r="I235" s="236"/>
      <c r="J235" s="232"/>
      <c r="K235" s="232"/>
      <c r="L235" s="237"/>
      <c r="M235" s="252"/>
      <c r="N235" s="253"/>
      <c r="O235" s="253"/>
      <c r="P235" s="253"/>
      <c r="Q235" s="253"/>
      <c r="R235" s="253"/>
      <c r="S235" s="253"/>
      <c r="T235" s="25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1" t="s">
        <v>178</v>
      </c>
      <c r="AU235" s="241" t="s">
        <v>83</v>
      </c>
      <c r="AV235" s="13" t="s">
        <v>83</v>
      </c>
      <c r="AW235" s="13" t="s">
        <v>33</v>
      </c>
      <c r="AX235" s="13" t="s">
        <v>72</v>
      </c>
      <c r="AY235" s="241" t="s">
        <v>114</v>
      </c>
    </row>
    <row r="236" s="13" customFormat="1">
      <c r="A236" s="13"/>
      <c r="B236" s="231"/>
      <c r="C236" s="232"/>
      <c r="D236" s="211" t="s">
        <v>178</v>
      </c>
      <c r="E236" s="233" t="s">
        <v>19</v>
      </c>
      <c r="F236" s="234" t="s">
        <v>389</v>
      </c>
      <c r="G236" s="232"/>
      <c r="H236" s="235">
        <v>17.216000000000001</v>
      </c>
      <c r="I236" s="236"/>
      <c r="J236" s="232"/>
      <c r="K236" s="232"/>
      <c r="L236" s="237"/>
      <c r="M236" s="252"/>
      <c r="N236" s="253"/>
      <c r="O236" s="253"/>
      <c r="P236" s="253"/>
      <c r="Q236" s="253"/>
      <c r="R236" s="253"/>
      <c r="S236" s="253"/>
      <c r="T236" s="25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1" t="s">
        <v>178</v>
      </c>
      <c r="AU236" s="241" t="s">
        <v>83</v>
      </c>
      <c r="AV236" s="13" t="s">
        <v>83</v>
      </c>
      <c r="AW236" s="13" t="s">
        <v>33</v>
      </c>
      <c r="AX236" s="13" t="s">
        <v>72</v>
      </c>
      <c r="AY236" s="241" t="s">
        <v>114</v>
      </c>
    </row>
    <row r="237" s="13" customFormat="1">
      <c r="A237" s="13"/>
      <c r="B237" s="231"/>
      <c r="C237" s="232"/>
      <c r="D237" s="211" t="s">
        <v>178</v>
      </c>
      <c r="E237" s="233" t="s">
        <v>19</v>
      </c>
      <c r="F237" s="234" t="s">
        <v>390</v>
      </c>
      <c r="G237" s="232"/>
      <c r="H237" s="235">
        <v>21.044</v>
      </c>
      <c r="I237" s="236"/>
      <c r="J237" s="232"/>
      <c r="K237" s="232"/>
      <c r="L237" s="237"/>
      <c r="M237" s="252"/>
      <c r="N237" s="253"/>
      <c r="O237" s="253"/>
      <c r="P237" s="253"/>
      <c r="Q237" s="253"/>
      <c r="R237" s="253"/>
      <c r="S237" s="253"/>
      <c r="T237" s="25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1" t="s">
        <v>178</v>
      </c>
      <c r="AU237" s="241" t="s">
        <v>83</v>
      </c>
      <c r="AV237" s="13" t="s">
        <v>83</v>
      </c>
      <c r="AW237" s="13" t="s">
        <v>33</v>
      </c>
      <c r="AX237" s="13" t="s">
        <v>72</v>
      </c>
      <c r="AY237" s="241" t="s">
        <v>114</v>
      </c>
    </row>
    <row r="238" s="13" customFormat="1">
      <c r="A238" s="13"/>
      <c r="B238" s="231"/>
      <c r="C238" s="232"/>
      <c r="D238" s="211" t="s">
        <v>178</v>
      </c>
      <c r="E238" s="233" t="s">
        <v>19</v>
      </c>
      <c r="F238" s="234" t="s">
        <v>391</v>
      </c>
      <c r="G238" s="232"/>
      <c r="H238" s="235">
        <v>3.2400000000000002</v>
      </c>
      <c r="I238" s="236"/>
      <c r="J238" s="232"/>
      <c r="K238" s="232"/>
      <c r="L238" s="237"/>
      <c r="M238" s="252"/>
      <c r="N238" s="253"/>
      <c r="O238" s="253"/>
      <c r="P238" s="253"/>
      <c r="Q238" s="253"/>
      <c r="R238" s="253"/>
      <c r="S238" s="253"/>
      <c r="T238" s="25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1" t="s">
        <v>178</v>
      </c>
      <c r="AU238" s="241" t="s">
        <v>83</v>
      </c>
      <c r="AV238" s="13" t="s">
        <v>83</v>
      </c>
      <c r="AW238" s="13" t="s">
        <v>33</v>
      </c>
      <c r="AX238" s="13" t="s">
        <v>72</v>
      </c>
      <c r="AY238" s="241" t="s">
        <v>114</v>
      </c>
    </row>
    <row r="239" s="13" customFormat="1">
      <c r="A239" s="13"/>
      <c r="B239" s="231"/>
      <c r="C239" s="232"/>
      <c r="D239" s="211" t="s">
        <v>178</v>
      </c>
      <c r="E239" s="233" t="s">
        <v>19</v>
      </c>
      <c r="F239" s="234" t="s">
        <v>392</v>
      </c>
      <c r="G239" s="232"/>
      <c r="H239" s="235">
        <v>2.4609999999999999</v>
      </c>
      <c r="I239" s="236"/>
      <c r="J239" s="232"/>
      <c r="K239" s="232"/>
      <c r="L239" s="237"/>
      <c r="M239" s="252"/>
      <c r="N239" s="253"/>
      <c r="O239" s="253"/>
      <c r="P239" s="253"/>
      <c r="Q239" s="253"/>
      <c r="R239" s="253"/>
      <c r="S239" s="253"/>
      <c r="T239" s="25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1" t="s">
        <v>178</v>
      </c>
      <c r="AU239" s="241" t="s">
        <v>83</v>
      </c>
      <c r="AV239" s="13" t="s">
        <v>83</v>
      </c>
      <c r="AW239" s="13" t="s">
        <v>33</v>
      </c>
      <c r="AX239" s="13" t="s">
        <v>72</v>
      </c>
      <c r="AY239" s="241" t="s">
        <v>114</v>
      </c>
    </row>
    <row r="240" s="16" customFormat="1">
      <c r="A240" s="16"/>
      <c r="B240" s="276"/>
      <c r="C240" s="277"/>
      <c r="D240" s="211" t="s">
        <v>178</v>
      </c>
      <c r="E240" s="278" t="s">
        <v>19</v>
      </c>
      <c r="F240" s="279" t="s">
        <v>367</v>
      </c>
      <c r="G240" s="277"/>
      <c r="H240" s="280">
        <v>107.44999999999999</v>
      </c>
      <c r="I240" s="281"/>
      <c r="J240" s="277"/>
      <c r="K240" s="277"/>
      <c r="L240" s="282"/>
      <c r="M240" s="283"/>
      <c r="N240" s="284"/>
      <c r="O240" s="284"/>
      <c r="P240" s="284"/>
      <c r="Q240" s="284"/>
      <c r="R240" s="284"/>
      <c r="S240" s="284"/>
      <c r="T240" s="285"/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T240" s="286" t="s">
        <v>178</v>
      </c>
      <c r="AU240" s="286" t="s">
        <v>83</v>
      </c>
      <c r="AV240" s="16" t="s">
        <v>124</v>
      </c>
      <c r="AW240" s="16" t="s">
        <v>33</v>
      </c>
      <c r="AX240" s="16" t="s">
        <v>72</v>
      </c>
      <c r="AY240" s="286" t="s">
        <v>114</v>
      </c>
    </row>
    <row r="241" s="14" customFormat="1">
      <c r="A241" s="14"/>
      <c r="B241" s="242"/>
      <c r="C241" s="243"/>
      <c r="D241" s="211" t="s">
        <v>178</v>
      </c>
      <c r="E241" s="244" t="s">
        <v>19</v>
      </c>
      <c r="F241" s="245" t="s">
        <v>368</v>
      </c>
      <c r="G241" s="243"/>
      <c r="H241" s="244" t="s">
        <v>19</v>
      </c>
      <c r="I241" s="246"/>
      <c r="J241" s="243"/>
      <c r="K241" s="243"/>
      <c r="L241" s="247"/>
      <c r="M241" s="248"/>
      <c r="N241" s="249"/>
      <c r="O241" s="249"/>
      <c r="P241" s="249"/>
      <c r="Q241" s="249"/>
      <c r="R241" s="249"/>
      <c r="S241" s="249"/>
      <c r="T241" s="250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1" t="s">
        <v>178</v>
      </c>
      <c r="AU241" s="251" t="s">
        <v>83</v>
      </c>
      <c r="AV241" s="14" t="s">
        <v>80</v>
      </c>
      <c r="AW241" s="14" t="s">
        <v>33</v>
      </c>
      <c r="AX241" s="14" t="s">
        <v>72</v>
      </c>
      <c r="AY241" s="251" t="s">
        <v>114</v>
      </c>
    </row>
    <row r="242" s="14" customFormat="1">
      <c r="A242" s="14"/>
      <c r="B242" s="242"/>
      <c r="C242" s="243"/>
      <c r="D242" s="211" t="s">
        <v>178</v>
      </c>
      <c r="E242" s="244" t="s">
        <v>19</v>
      </c>
      <c r="F242" s="245" t="s">
        <v>393</v>
      </c>
      <c r="G242" s="243"/>
      <c r="H242" s="244" t="s">
        <v>19</v>
      </c>
      <c r="I242" s="246"/>
      <c r="J242" s="243"/>
      <c r="K242" s="243"/>
      <c r="L242" s="247"/>
      <c r="M242" s="248"/>
      <c r="N242" s="249"/>
      <c r="O242" s="249"/>
      <c r="P242" s="249"/>
      <c r="Q242" s="249"/>
      <c r="R242" s="249"/>
      <c r="S242" s="249"/>
      <c r="T242" s="250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1" t="s">
        <v>178</v>
      </c>
      <c r="AU242" s="251" t="s">
        <v>83</v>
      </c>
      <c r="AV242" s="14" t="s">
        <v>80</v>
      </c>
      <c r="AW242" s="14" t="s">
        <v>4</v>
      </c>
      <c r="AX242" s="14" t="s">
        <v>72</v>
      </c>
      <c r="AY242" s="251" t="s">
        <v>114</v>
      </c>
    </row>
    <row r="243" s="13" customFormat="1">
      <c r="A243" s="13"/>
      <c r="B243" s="231"/>
      <c r="C243" s="232"/>
      <c r="D243" s="211" t="s">
        <v>178</v>
      </c>
      <c r="E243" s="233" t="s">
        <v>19</v>
      </c>
      <c r="F243" s="234" t="s">
        <v>394</v>
      </c>
      <c r="G243" s="232"/>
      <c r="H243" s="235">
        <v>56.969999999999999</v>
      </c>
      <c r="I243" s="236"/>
      <c r="J243" s="232"/>
      <c r="K243" s="232"/>
      <c r="L243" s="237"/>
      <c r="M243" s="252"/>
      <c r="N243" s="253"/>
      <c r="O243" s="253"/>
      <c r="P243" s="253"/>
      <c r="Q243" s="253"/>
      <c r="R243" s="253"/>
      <c r="S243" s="253"/>
      <c r="T243" s="25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1" t="s">
        <v>178</v>
      </c>
      <c r="AU243" s="241" t="s">
        <v>83</v>
      </c>
      <c r="AV243" s="13" t="s">
        <v>83</v>
      </c>
      <c r="AW243" s="13" t="s">
        <v>33</v>
      </c>
      <c r="AX243" s="13" t="s">
        <v>72</v>
      </c>
      <c r="AY243" s="241" t="s">
        <v>114</v>
      </c>
    </row>
    <row r="244" s="13" customFormat="1">
      <c r="A244" s="13"/>
      <c r="B244" s="231"/>
      <c r="C244" s="232"/>
      <c r="D244" s="211" t="s">
        <v>178</v>
      </c>
      <c r="E244" s="233" t="s">
        <v>19</v>
      </c>
      <c r="F244" s="234" t="s">
        <v>395</v>
      </c>
      <c r="G244" s="232"/>
      <c r="H244" s="235">
        <v>24.460999999999999</v>
      </c>
      <c r="I244" s="236"/>
      <c r="J244" s="232"/>
      <c r="K244" s="232"/>
      <c r="L244" s="237"/>
      <c r="M244" s="252"/>
      <c r="N244" s="253"/>
      <c r="O244" s="253"/>
      <c r="P244" s="253"/>
      <c r="Q244" s="253"/>
      <c r="R244" s="253"/>
      <c r="S244" s="253"/>
      <c r="T244" s="254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1" t="s">
        <v>178</v>
      </c>
      <c r="AU244" s="241" t="s">
        <v>83</v>
      </c>
      <c r="AV244" s="13" t="s">
        <v>83</v>
      </c>
      <c r="AW244" s="13" t="s">
        <v>33</v>
      </c>
      <c r="AX244" s="13" t="s">
        <v>72</v>
      </c>
      <c r="AY244" s="241" t="s">
        <v>114</v>
      </c>
    </row>
    <row r="245" s="14" customFormat="1">
      <c r="A245" s="14"/>
      <c r="B245" s="242"/>
      <c r="C245" s="243"/>
      <c r="D245" s="211" t="s">
        <v>178</v>
      </c>
      <c r="E245" s="244" t="s">
        <v>19</v>
      </c>
      <c r="F245" s="245" t="s">
        <v>396</v>
      </c>
      <c r="G245" s="243"/>
      <c r="H245" s="244" t="s">
        <v>19</v>
      </c>
      <c r="I245" s="246"/>
      <c r="J245" s="243"/>
      <c r="K245" s="243"/>
      <c r="L245" s="247"/>
      <c r="M245" s="248"/>
      <c r="N245" s="249"/>
      <c r="O245" s="249"/>
      <c r="P245" s="249"/>
      <c r="Q245" s="249"/>
      <c r="R245" s="249"/>
      <c r="S245" s="249"/>
      <c r="T245" s="250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1" t="s">
        <v>178</v>
      </c>
      <c r="AU245" s="251" t="s">
        <v>83</v>
      </c>
      <c r="AV245" s="14" t="s">
        <v>80</v>
      </c>
      <c r="AW245" s="14" t="s">
        <v>33</v>
      </c>
      <c r="AX245" s="14" t="s">
        <v>72</v>
      </c>
      <c r="AY245" s="251" t="s">
        <v>114</v>
      </c>
    </row>
    <row r="246" s="13" customFormat="1">
      <c r="A246" s="13"/>
      <c r="B246" s="231"/>
      <c r="C246" s="232"/>
      <c r="D246" s="211" t="s">
        <v>178</v>
      </c>
      <c r="E246" s="233" t="s">
        <v>19</v>
      </c>
      <c r="F246" s="234" t="s">
        <v>397</v>
      </c>
      <c r="G246" s="232"/>
      <c r="H246" s="235">
        <v>12.263</v>
      </c>
      <c r="I246" s="236"/>
      <c r="J246" s="232"/>
      <c r="K246" s="232"/>
      <c r="L246" s="237"/>
      <c r="M246" s="252"/>
      <c r="N246" s="253"/>
      <c r="O246" s="253"/>
      <c r="P246" s="253"/>
      <c r="Q246" s="253"/>
      <c r="R246" s="253"/>
      <c r="S246" s="253"/>
      <c r="T246" s="25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1" t="s">
        <v>178</v>
      </c>
      <c r="AU246" s="241" t="s">
        <v>83</v>
      </c>
      <c r="AV246" s="13" t="s">
        <v>83</v>
      </c>
      <c r="AW246" s="13" t="s">
        <v>33</v>
      </c>
      <c r="AX246" s="13" t="s">
        <v>72</v>
      </c>
      <c r="AY246" s="241" t="s">
        <v>114</v>
      </c>
    </row>
    <row r="247" s="14" customFormat="1">
      <c r="A247" s="14"/>
      <c r="B247" s="242"/>
      <c r="C247" s="243"/>
      <c r="D247" s="211" t="s">
        <v>178</v>
      </c>
      <c r="E247" s="244" t="s">
        <v>19</v>
      </c>
      <c r="F247" s="245" t="s">
        <v>398</v>
      </c>
      <c r="G247" s="243"/>
      <c r="H247" s="244" t="s">
        <v>19</v>
      </c>
      <c r="I247" s="246"/>
      <c r="J247" s="243"/>
      <c r="K247" s="243"/>
      <c r="L247" s="247"/>
      <c r="M247" s="248"/>
      <c r="N247" s="249"/>
      <c r="O247" s="249"/>
      <c r="P247" s="249"/>
      <c r="Q247" s="249"/>
      <c r="R247" s="249"/>
      <c r="S247" s="249"/>
      <c r="T247" s="250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1" t="s">
        <v>178</v>
      </c>
      <c r="AU247" s="251" t="s">
        <v>83</v>
      </c>
      <c r="AV247" s="14" t="s">
        <v>80</v>
      </c>
      <c r="AW247" s="14" t="s">
        <v>33</v>
      </c>
      <c r="AX247" s="14" t="s">
        <v>72</v>
      </c>
      <c r="AY247" s="251" t="s">
        <v>114</v>
      </c>
    </row>
    <row r="248" s="13" customFormat="1">
      <c r="A248" s="13"/>
      <c r="B248" s="231"/>
      <c r="C248" s="232"/>
      <c r="D248" s="211" t="s">
        <v>178</v>
      </c>
      <c r="E248" s="233" t="s">
        <v>19</v>
      </c>
      <c r="F248" s="234" t="s">
        <v>399</v>
      </c>
      <c r="G248" s="232"/>
      <c r="H248" s="235">
        <v>9.0299999999999994</v>
      </c>
      <c r="I248" s="236"/>
      <c r="J248" s="232"/>
      <c r="K248" s="232"/>
      <c r="L248" s="237"/>
      <c r="M248" s="252"/>
      <c r="N248" s="253"/>
      <c r="O248" s="253"/>
      <c r="P248" s="253"/>
      <c r="Q248" s="253"/>
      <c r="R248" s="253"/>
      <c r="S248" s="253"/>
      <c r="T248" s="25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1" t="s">
        <v>178</v>
      </c>
      <c r="AU248" s="241" t="s">
        <v>83</v>
      </c>
      <c r="AV248" s="13" t="s">
        <v>83</v>
      </c>
      <c r="AW248" s="13" t="s">
        <v>33</v>
      </c>
      <c r="AX248" s="13" t="s">
        <v>72</v>
      </c>
      <c r="AY248" s="241" t="s">
        <v>114</v>
      </c>
    </row>
    <row r="249" s="14" customFormat="1">
      <c r="A249" s="14"/>
      <c r="B249" s="242"/>
      <c r="C249" s="243"/>
      <c r="D249" s="211" t="s">
        <v>178</v>
      </c>
      <c r="E249" s="244" t="s">
        <v>19</v>
      </c>
      <c r="F249" s="245" t="s">
        <v>400</v>
      </c>
      <c r="G249" s="243"/>
      <c r="H249" s="244" t="s">
        <v>19</v>
      </c>
      <c r="I249" s="246"/>
      <c r="J249" s="243"/>
      <c r="K249" s="243"/>
      <c r="L249" s="247"/>
      <c r="M249" s="248"/>
      <c r="N249" s="249"/>
      <c r="O249" s="249"/>
      <c r="P249" s="249"/>
      <c r="Q249" s="249"/>
      <c r="R249" s="249"/>
      <c r="S249" s="249"/>
      <c r="T249" s="250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1" t="s">
        <v>178</v>
      </c>
      <c r="AU249" s="251" t="s">
        <v>83</v>
      </c>
      <c r="AV249" s="14" t="s">
        <v>80</v>
      </c>
      <c r="AW249" s="14" t="s">
        <v>33</v>
      </c>
      <c r="AX249" s="14" t="s">
        <v>72</v>
      </c>
      <c r="AY249" s="251" t="s">
        <v>114</v>
      </c>
    </row>
    <row r="250" s="13" customFormat="1">
      <c r="A250" s="13"/>
      <c r="B250" s="231"/>
      <c r="C250" s="232"/>
      <c r="D250" s="211" t="s">
        <v>178</v>
      </c>
      <c r="E250" s="233" t="s">
        <v>19</v>
      </c>
      <c r="F250" s="234" t="s">
        <v>401</v>
      </c>
      <c r="G250" s="232"/>
      <c r="H250" s="235">
        <v>3.762</v>
      </c>
      <c r="I250" s="236"/>
      <c r="J250" s="232"/>
      <c r="K250" s="232"/>
      <c r="L250" s="237"/>
      <c r="M250" s="252"/>
      <c r="N250" s="253"/>
      <c r="O250" s="253"/>
      <c r="P250" s="253"/>
      <c r="Q250" s="253"/>
      <c r="R250" s="253"/>
      <c r="S250" s="253"/>
      <c r="T250" s="25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1" t="s">
        <v>178</v>
      </c>
      <c r="AU250" s="241" t="s">
        <v>83</v>
      </c>
      <c r="AV250" s="13" t="s">
        <v>83</v>
      </c>
      <c r="AW250" s="13" t="s">
        <v>33</v>
      </c>
      <c r="AX250" s="13" t="s">
        <v>72</v>
      </c>
      <c r="AY250" s="241" t="s">
        <v>114</v>
      </c>
    </row>
    <row r="251" s="16" customFormat="1">
      <c r="A251" s="16"/>
      <c r="B251" s="276"/>
      <c r="C251" s="277"/>
      <c r="D251" s="211" t="s">
        <v>178</v>
      </c>
      <c r="E251" s="278" t="s">
        <v>19</v>
      </c>
      <c r="F251" s="279" t="s">
        <v>367</v>
      </c>
      <c r="G251" s="277"/>
      <c r="H251" s="280">
        <v>106.486</v>
      </c>
      <c r="I251" s="281"/>
      <c r="J251" s="277"/>
      <c r="K251" s="277"/>
      <c r="L251" s="282"/>
      <c r="M251" s="283"/>
      <c r="N251" s="284"/>
      <c r="O251" s="284"/>
      <c r="P251" s="284"/>
      <c r="Q251" s="284"/>
      <c r="R251" s="284"/>
      <c r="S251" s="284"/>
      <c r="T251" s="285"/>
      <c r="U251" s="16"/>
      <c r="V251" s="16"/>
      <c r="W251" s="16"/>
      <c r="X251" s="16"/>
      <c r="Y251" s="16"/>
      <c r="Z251" s="16"/>
      <c r="AA251" s="16"/>
      <c r="AB251" s="16"/>
      <c r="AC251" s="16"/>
      <c r="AD251" s="16"/>
      <c r="AE251" s="16"/>
      <c r="AT251" s="286" t="s">
        <v>178</v>
      </c>
      <c r="AU251" s="286" t="s">
        <v>83</v>
      </c>
      <c r="AV251" s="16" t="s">
        <v>124</v>
      </c>
      <c r="AW251" s="16" t="s">
        <v>33</v>
      </c>
      <c r="AX251" s="16" t="s">
        <v>72</v>
      </c>
      <c r="AY251" s="286" t="s">
        <v>114</v>
      </c>
    </row>
    <row r="252" s="15" customFormat="1">
      <c r="A252" s="15"/>
      <c r="B252" s="255"/>
      <c r="C252" s="256"/>
      <c r="D252" s="211" t="s">
        <v>178</v>
      </c>
      <c r="E252" s="257" t="s">
        <v>19</v>
      </c>
      <c r="F252" s="258" t="s">
        <v>227</v>
      </c>
      <c r="G252" s="256"/>
      <c r="H252" s="259">
        <v>213.93599999999998</v>
      </c>
      <c r="I252" s="260"/>
      <c r="J252" s="256"/>
      <c r="K252" s="256"/>
      <c r="L252" s="261"/>
      <c r="M252" s="262"/>
      <c r="N252" s="263"/>
      <c r="O252" s="263"/>
      <c r="P252" s="263"/>
      <c r="Q252" s="263"/>
      <c r="R252" s="263"/>
      <c r="S252" s="263"/>
      <c r="T252" s="264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65" t="s">
        <v>178</v>
      </c>
      <c r="AU252" s="265" t="s">
        <v>83</v>
      </c>
      <c r="AV252" s="15" t="s">
        <v>113</v>
      </c>
      <c r="AW252" s="15" t="s">
        <v>33</v>
      </c>
      <c r="AX252" s="15" t="s">
        <v>80</v>
      </c>
      <c r="AY252" s="265" t="s">
        <v>114</v>
      </c>
    </row>
    <row r="253" s="2" customFormat="1" ht="24.15" customHeight="1">
      <c r="A253" s="40"/>
      <c r="B253" s="41"/>
      <c r="C253" s="198" t="s">
        <v>402</v>
      </c>
      <c r="D253" s="198" t="s">
        <v>115</v>
      </c>
      <c r="E253" s="199" t="s">
        <v>403</v>
      </c>
      <c r="F253" s="200" t="s">
        <v>404</v>
      </c>
      <c r="G253" s="201" t="s">
        <v>197</v>
      </c>
      <c r="H253" s="202">
        <v>343.5</v>
      </c>
      <c r="I253" s="203"/>
      <c r="J253" s="204">
        <f>ROUND(I253*H253,2)</f>
        <v>0</v>
      </c>
      <c r="K253" s="200" t="s">
        <v>159</v>
      </c>
      <c r="L253" s="46"/>
      <c r="M253" s="205" t="s">
        <v>19</v>
      </c>
      <c r="N253" s="206" t="s">
        <v>43</v>
      </c>
      <c r="O253" s="86"/>
      <c r="P253" s="207">
        <f>O253*H253</f>
        <v>0</v>
      </c>
      <c r="Q253" s="207">
        <v>0</v>
      </c>
      <c r="R253" s="207">
        <f>Q253*H253</f>
        <v>0</v>
      </c>
      <c r="S253" s="207">
        <v>0</v>
      </c>
      <c r="T253" s="208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09" t="s">
        <v>113</v>
      </c>
      <c r="AT253" s="209" t="s">
        <v>115</v>
      </c>
      <c r="AU253" s="209" t="s">
        <v>83</v>
      </c>
      <c r="AY253" s="19" t="s">
        <v>114</v>
      </c>
      <c r="BE253" s="210">
        <f>IF(N253="základní",J253,0)</f>
        <v>0</v>
      </c>
      <c r="BF253" s="210">
        <f>IF(N253="snížená",J253,0)</f>
        <v>0</v>
      </c>
      <c r="BG253" s="210">
        <f>IF(N253="zákl. přenesená",J253,0)</f>
        <v>0</v>
      </c>
      <c r="BH253" s="210">
        <f>IF(N253="sníž. přenesená",J253,0)</f>
        <v>0</v>
      </c>
      <c r="BI253" s="210">
        <f>IF(N253="nulová",J253,0)</f>
        <v>0</v>
      </c>
      <c r="BJ253" s="19" t="s">
        <v>80</v>
      </c>
      <c r="BK253" s="210">
        <f>ROUND(I253*H253,2)</f>
        <v>0</v>
      </c>
      <c r="BL253" s="19" t="s">
        <v>113</v>
      </c>
      <c r="BM253" s="209" t="s">
        <v>405</v>
      </c>
    </row>
    <row r="254" s="2" customFormat="1">
      <c r="A254" s="40"/>
      <c r="B254" s="41"/>
      <c r="C254" s="42"/>
      <c r="D254" s="211" t="s">
        <v>120</v>
      </c>
      <c r="E254" s="42"/>
      <c r="F254" s="212" t="s">
        <v>406</v>
      </c>
      <c r="G254" s="42"/>
      <c r="H254" s="42"/>
      <c r="I254" s="213"/>
      <c r="J254" s="42"/>
      <c r="K254" s="42"/>
      <c r="L254" s="46"/>
      <c r="M254" s="214"/>
      <c r="N254" s="215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120</v>
      </c>
      <c r="AU254" s="19" t="s">
        <v>83</v>
      </c>
    </row>
    <row r="255" s="2" customFormat="1">
      <c r="A255" s="40"/>
      <c r="B255" s="41"/>
      <c r="C255" s="42"/>
      <c r="D255" s="229" t="s">
        <v>162</v>
      </c>
      <c r="E255" s="42"/>
      <c r="F255" s="230" t="s">
        <v>407</v>
      </c>
      <c r="G255" s="42"/>
      <c r="H255" s="42"/>
      <c r="I255" s="213"/>
      <c r="J255" s="42"/>
      <c r="K255" s="42"/>
      <c r="L255" s="46"/>
      <c r="M255" s="214"/>
      <c r="N255" s="215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162</v>
      </c>
      <c r="AU255" s="19" t="s">
        <v>83</v>
      </c>
    </row>
    <row r="256" s="14" customFormat="1">
      <c r="A256" s="14"/>
      <c r="B256" s="242"/>
      <c r="C256" s="243"/>
      <c r="D256" s="211" t="s">
        <v>178</v>
      </c>
      <c r="E256" s="244" t="s">
        <v>19</v>
      </c>
      <c r="F256" s="245" t="s">
        <v>408</v>
      </c>
      <c r="G256" s="243"/>
      <c r="H256" s="244" t="s">
        <v>19</v>
      </c>
      <c r="I256" s="246"/>
      <c r="J256" s="243"/>
      <c r="K256" s="243"/>
      <c r="L256" s="247"/>
      <c r="M256" s="248"/>
      <c r="N256" s="249"/>
      <c r="O256" s="249"/>
      <c r="P256" s="249"/>
      <c r="Q256" s="249"/>
      <c r="R256" s="249"/>
      <c r="S256" s="249"/>
      <c r="T256" s="250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1" t="s">
        <v>178</v>
      </c>
      <c r="AU256" s="251" t="s">
        <v>83</v>
      </c>
      <c r="AV256" s="14" t="s">
        <v>80</v>
      </c>
      <c r="AW256" s="14" t="s">
        <v>33</v>
      </c>
      <c r="AX256" s="14" t="s">
        <v>72</v>
      </c>
      <c r="AY256" s="251" t="s">
        <v>114</v>
      </c>
    </row>
    <row r="257" s="13" customFormat="1">
      <c r="A257" s="13"/>
      <c r="B257" s="231"/>
      <c r="C257" s="232"/>
      <c r="D257" s="211" t="s">
        <v>178</v>
      </c>
      <c r="E257" s="233" t="s">
        <v>19</v>
      </c>
      <c r="F257" s="234" t="s">
        <v>409</v>
      </c>
      <c r="G257" s="232"/>
      <c r="H257" s="235">
        <v>37.399999999999999</v>
      </c>
      <c r="I257" s="236"/>
      <c r="J257" s="232"/>
      <c r="K257" s="232"/>
      <c r="L257" s="237"/>
      <c r="M257" s="252"/>
      <c r="N257" s="253"/>
      <c r="O257" s="253"/>
      <c r="P257" s="253"/>
      <c r="Q257" s="253"/>
      <c r="R257" s="253"/>
      <c r="S257" s="253"/>
      <c r="T257" s="25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1" t="s">
        <v>178</v>
      </c>
      <c r="AU257" s="241" t="s">
        <v>83</v>
      </c>
      <c r="AV257" s="13" t="s">
        <v>83</v>
      </c>
      <c r="AW257" s="13" t="s">
        <v>33</v>
      </c>
      <c r="AX257" s="13" t="s">
        <v>72</v>
      </c>
      <c r="AY257" s="241" t="s">
        <v>114</v>
      </c>
    </row>
    <row r="258" s="13" customFormat="1">
      <c r="A258" s="13"/>
      <c r="B258" s="231"/>
      <c r="C258" s="232"/>
      <c r="D258" s="211" t="s">
        <v>178</v>
      </c>
      <c r="E258" s="233" t="s">
        <v>19</v>
      </c>
      <c r="F258" s="234" t="s">
        <v>410</v>
      </c>
      <c r="G258" s="232"/>
      <c r="H258" s="235">
        <v>51</v>
      </c>
      <c r="I258" s="236"/>
      <c r="J258" s="232"/>
      <c r="K258" s="232"/>
      <c r="L258" s="237"/>
      <c r="M258" s="252"/>
      <c r="N258" s="253"/>
      <c r="O258" s="253"/>
      <c r="P258" s="253"/>
      <c r="Q258" s="253"/>
      <c r="R258" s="253"/>
      <c r="S258" s="253"/>
      <c r="T258" s="25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1" t="s">
        <v>178</v>
      </c>
      <c r="AU258" s="241" t="s">
        <v>83</v>
      </c>
      <c r="AV258" s="13" t="s">
        <v>83</v>
      </c>
      <c r="AW258" s="13" t="s">
        <v>33</v>
      </c>
      <c r="AX258" s="13" t="s">
        <v>72</v>
      </c>
      <c r="AY258" s="241" t="s">
        <v>114</v>
      </c>
    </row>
    <row r="259" s="13" customFormat="1">
      <c r="A259" s="13"/>
      <c r="B259" s="231"/>
      <c r="C259" s="232"/>
      <c r="D259" s="211" t="s">
        <v>178</v>
      </c>
      <c r="E259" s="233" t="s">
        <v>19</v>
      </c>
      <c r="F259" s="234" t="s">
        <v>411</v>
      </c>
      <c r="G259" s="232"/>
      <c r="H259" s="235">
        <v>10.313000000000001</v>
      </c>
      <c r="I259" s="236"/>
      <c r="J259" s="232"/>
      <c r="K259" s="232"/>
      <c r="L259" s="237"/>
      <c r="M259" s="252"/>
      <c r="N259" s="253"/>
      <c r="O259" s="253"/>
      <c r="P259" s="253"/>
      <c r="Q259" s="253"/>
      <c r="R259" s="253"/>
      <c r="S259" s="253"/>
      <c r="T259" s="25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1" t="s">
        <v>178</v>
      </c>
      <c r="AU259" s="241" t="s">
        <v>83</v>
      </c>
      <c r="AV259" s="13" t="s">
        <v>83</v>
      </c>
      <c r="AW259" s="13" t="s">
        <v>33</v>
      </c>
      <c r="AX259" s="13" t="s">
        <v>72</v>
      </c>
      <c r="AY259" s="241" t="s">
        <v>114</v>
      </c>
    </row>
    <row r="260" s="13" customFormat="1">
      <c r="A260" s="13"/>
      <c r="B260" s="231"/>
      <c r="C260" s="232"/>
      <c r="D260" s="211" t="s">
        <v>178</v>
      </c>
      <c r="E260" s="233" t="s">
        <v>19</v>
      </c>
      <c r="F260" s="234" t="s">
        <v>412</v>
      </c>
      <c r="G260" s="232"/>
      <c r="H260" s="235">
        <v>31.725000000000001</v>
      </c>
      <c r="I260" s="236"/>
      <c r="J260" s="232"/>
      <c r="K260" s="232"/>
      <c r="L260" s="237"/>
      <c r="M260" s="252"/>
      <c r="N260" s="253"/>
      <c r="O260" s="253"/>
      <c r="P260" s="253"/>
      <c r="Q260" s="253"/>
      <c r="R260" s="253"/>
      <c r="S260" s="253"/>
      <c r="T260" s="25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1" t="s">
        <v>178</v>
      </c>
      <c r="AU260" s="241" t="s">
        <v>83</v>
      </c>
      <c r="AV260" s="13" t="s">
        <v>83</v>
      </c>
      <c r="AW260" s="13" t="s">
        <v>33</v>
      </c>
      <c r="AX260" s="13" t="s">
        <v>72</v>
      </c>
      <c r="AY260" s="241" t="s">
        <v>114</v>
      </c>
    </row>
    <row r="261" s="16" customFormat="1">
      <c r="A261" s="16"/>
      <c r="B261" s="276"/>
      <c r="C261" s="277"/>
      <c r="D261" s="211" t="s">
        <v>178</v>
      </c>
      <c r="E261" s="278" t="s">
        <v>19</v>
      </c>
      <c r="F261" s="279" t="s">
        <v>367</v>
      </c>
      <c r="G261" s="277"/>
      <c r="H261" s="280">
        <v>130.43800000000002</v>
      </c>
      <c r="I261" s="281"/>
      <c r="J261" s="277"/>
      <c r="K261" s="277"/>
      <c r="L261" s="282"/>
      <c r="M261" s="283"/>
      <c r="N261" s="284"/>
      <c r="O261" s="284"/>
      <c r="P261" s="284"/>
      <c r="Q261" s="284"/>
      <c r="R261" s="284"/>
      <c r="S261" s="284"/>
      <c r="T261" s="285"/>
      <c r="U261" s="16"/>
      <c r="V261" s="16"/>
      <c r="W261" s="16"/>
      <c r="X261" s="16"/>
      <c r="Y261" s="16"/>
      <c r="Z261" s="16"/>
      <c r="AA261" s="16"/>
      <c r="AB261" s="16"/>
      <c r="AC261" s="16"/>
      <c r="AD261" s="16"/>
      <c r="AE261" s="16"/>
      <c r="AT261" s="286" t="s">
        <v>178</v>
      </c>
      <c r="AU261" s="286" t="s">
        <v>83</v>
      </c>
      <c r="AV261" s="16" t="s">
        <v>124</v>
      </c>
      <c r="AW261" s="16" t="s">
        <v>33</v>
      </c>
      <c r="AX261" s="16" t="s">
        <v>72</v>
      </c>
      <c r="AY261" s="286" t="s">
        <v>114</v>
      </c>
    </row>
    <row r="262" s="14" customFormat="1">
      <c r="A262" s="14"/>
      <c r="B262" s="242"/>
      <c r="C262" s="243"/>
      <c r="D262" s="211" t="s">
        <v>178</v>
      </c>
      <c r="E262" s="244" t="s">
        <v>19</v>
      </c>
      <c r="F262" s="245" t="s">
        <v>413</v>
      </c>
      <c r="G262" s="243"/>
      <c r="H262" s="244" t="s">
        <v>19</v>
      </c>
      <c r="I262" s="246"/>
      <c r="J262" s="243"/>
      <c r="K262" s="243"/>
      <c r="L262" s="247"/>
      <c r="M262" s="248"/>
      <c r="N262" s="249"/>
      <c r="O262" s="249"/>
      <c r="P262" s="249"/>
      <c r="Q262" s="249"/>
      <c r="R262" s="249"/>
      <c r="S262" s="249"/>
      <c r="T262" s="250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1" t="s">
        <v>178</v>
      </c>
      <c r="AU262" s="251" t="s">
        <v>83</v>
      </c>
      <c r="AV262" s="14" t="s">
        <v>80</v>
      </c>
      <c r="AW262" s="14" t="s">
        <v>33</v>
      </c>
      <c r="AX262" s="14" t="s">
        <v>72</v>
      </c>
      <c r="AY262" s="251" t="s">
        <v>114</v>
      </c>
    </row>
    <row r="263" s="13" customFormat="1">
      <c r="A263" s="13"/>
      <c r="B263" s="231"/>
      <c r="C263" s="232"/>
      <c r="D263" s="211" t="s">
        <v>178</v>
      </c>
      <c r="E263" s="233" t="s">
        <v>19</v>
      </c>
      <c r="F263" s="234" t="s">
        <v>414</v>
      </c>
      <c r="G263" s="232"/>
      <c r="H263" s="235">
        <v>213.06200000000001</v>
      </c>
      <c r="I263" s="236"/>
      <c r="J263" s="232"/>
      <c r="K263" s="232"/>
      <c r="L263" s="237"/>
      <c r="M263" s="252"/>
      <c r="N263" s="253"/>
      <c r="O263" s="253"/>
      <c r="P263" s="253"/>
      <c r="Q263" s="253"/>
      <c r="R263" s="253"/>
      <c r="S263" s="253"/>
      <c r="T263" s="25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1" t="s">
        <v>178</v>
      </c>
      <c r="AU263" s="241" t="s">
        <v>83</v>
      </c>
      <c r="AV263" s="13" t="s">
        <v>83</v>
      </c>
      <c r="AW263" s="13" t="s">
        <v>33</v>
      </c>
      <c r="AX263" s="13" t="s">
        <v>72</v>
      </c>
      <c r="AY263" s="241" t="s">
        <v>114</v>
      </c>
    </row>
    <row r="264" s="16" customFormat="1">
      <c r="A264" s="16"/>
      <c r="B264" s="276"/>
      <c r="C264" s="277"/>
      <c r="D264" s="211" t="s">
        <v>178</v>
      </c>
      <c r="E264" s="278" t="s">
        <v>19</v>
      </c>
      <c r="F264" s="279" t="s">
        <v>367</v>
      </c>
      <c r="G264" s="277"/>
      <c r="H264" s="280">
        <v>213.06200000000001</v>
      </c>
      <c r="I264" s="281"/>
      <c r="J264" s="277"/>
      <c r="K264" s="277"/>
      <c r="L264" s="282"/>
      <c r="M264" s="283"/>
      <c r="N264" s="284"/>
      <c r="O264" s="284"/>
      <c r="P264" s="284"/>
      <c r="Q264" s="284"/>
      <c r="R264" s="284"/>
      <c r="S264" s="284"/>
      <c r="T264" s="285"/>
      <c r="U264" s="16"/>
      <c r="V264" s="16"/>
      <c r="W264" s="16"/>
      <c r="X264" s="16"/>
      <c r="Y264" s="16"/>
      <c r="Z264" s="16"/>
      <c r="AA264" s="16"/>
      <c r="AB264" s="16"/>
      <c r="AC264" s="16"/>
      <c r="AD264" s="16"/>
      <c r="AE264" s="16"/>
      <c r="AT264" s="286" t="s">
        <v>178</v>
      </c>
      <c r="AU264" s="286" t="s">
        <v>83</v>
      </c>
      <c r="AV264" s="16" t="s">
        <v>124</v>
      </c>
      <c r="AW264" s="16" t="s">
        <v>33</v>
      </c>
      <c r="AX264" s="16" t="s">
        <v>72</v>
      </c>
      <c r="AY264" s="286" t="s">
        <v>114</v>
      </c>
    </row>
    <row r="265" s="15" customFormat="1">
      <c r="A265" s="15"/>
      <c r="B265" s="255"/>
      <c r="C265" s="256"/>
      <c r="D265" s="211" t="s">
        <v>178</v>
      </c>
      <c r="E265" s="257" t="s">
        <v>19</v>
      </c>
      <c r="F265" s="258" t="s">
        <v>227</v>
      </c>
      <c r="G265" s="256"/>
      <c r="H265" s="259">
        <v>343.5</v>
      </c>
      <c r="I265" s="260"/>
      <c r="J265" s="256"/>
      <c r="K265" s="256"/>
      <c r="L265" s="261"/>
      <c r="M265" s="262"/>
      <c r="N265" s="263"/>
      <c r="O265" s="263"/>
      <c r="P265" s="263"/>
      <c r="Q265" s="263"/>
      <c r="R265" s="263"/>
      <c r="S265" s="263"/>
      <c r="T265" s="264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65" t="s">
        <v>178</v>
      </c>
      <c r="AU265" s="265" t="s">
        <v>83</v>
      </c>
      <c r="AV265" s="15" t="s">
        <v>113</v>
      </c>
      <c r="AW265" s="15" t="s">
        <v>33</v>
      </c>
      <c r="AX265" s="15" t="s">
        <v>80</v>
      </c>
      <c r="AY265" s="265" t="s">
        <v>114</v>
      </c>
    </row>
    <row r="266" s="2" customFormat="1" ht="24.15" customHeight="1">
      <c r="A266" s="40"/>
      <c r="B266" s="41"/>
      <c r="C266" s="198" t="s">
        <v>415</v>
      </c>
      <c r="D266" s="198" t="s">
        <v>115</v>
      </c>
      <c r="E266" s="199" t="s">
        <v>416</v>
      </c>
      <c r="F266" s="200" t="s">
        <v>417</v>
      </c>
      <c r="G266" s="201" t="s">
        <v>197</v>
      </c>
      <c r="H266" s="202">
        <v>8.7780000000000005</v>
      </c>
      <c r="I266" s="203"/>
      <c r="J266" s="204">
        <f>ROUND(I266*H266,2)</f>
        <v>0</v>
      </c>
      <c r="K266" s="200" t="s">
        <v>159</v>
      </c>
      <c r="L266" s="46"/>
      <c r="M266" s="205" t="s">
        <v>19</v>
      </c>
      <c r="N266" s="206" t="s">
        <v>43</v>
      </c>
      <c r="O266" s="86"/>
      <c r="P266" s="207">
        <f>O266*H266</f>
        <v>0</v>
      </c>
      <c r="Q266" s="207">
        <v>0.089219999999999994</v>
      </c>
      <c r="R266" s="207">
        <f>Q266*H266</f>
        <v>0.78317316000000003</v>
      </c>
      <c r="S266" s="207">
        <v>0</v>
      </c>
      <c r="T266" s="208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09" t="s">
        <v>113</v>
      </c>
      <c r="AT266" s="209" t="s">
        <v>115</v>
      </c>
      <c r="AU266" s="209" t="s">
        <v>83</v>
      </c>
      <c r="AY266" s="19" t="s">
        <v>114</v>
      </c>
      <c r="BE266" s="210">
        <f>IF(N266="základní",J266,0)</f>
        <v>0</v>
      </c>
      <c r="BF266" s="210">
        <f>IF(N266="snížená",J266,0)</f>
        <v>0</v>
      </c>
      <c r="BG266" s="210">
        <f>IF(N266="zákl. přenesená",J266,0)</f>
        <v>0</v>
      </c>
      <c r="BH266" s="210">
        <f>IF(N266="sníž. přenesená",J266,0)</f>
        <v>0</v>
      </c>
      <c r="BI266" s="210">
        <f>IF(N266="nulová",J266,0)</f>
        <v>0</v>
      </c>
      <c r="BJ266" s="19" t="s">
        <v>80</v>
      </c>
      <c r="BK266" s="210">
        <f>ROUND(I266*H266,2)</f>
        <v>0</v>
      </c>
      <c r="BL266" s="19" t="s">
        <v>113</v>
      </c>
      <c r="BM266" s="209" t="s">
        <v>418</v>
      </c>
    </row>
    <row r="267" s="2" customFormat="1">
      <c r="A267" s="40"/>
      <c r="B267" s="41"/>
      <c r="C267" s="42"/>
      <c r="D267" s="211" t="s">
        <v>120</v>
      </c>
      <c r="E267" s="42"/>
      <c r="F267" s="212" t="s">
        <v>419</v>
      </c>
      <c r="G267" s="42"/>
      <c r="H267" s="42"/>
      <c r="I267" s="213"/>
      <c r="J267" s="42"/>
      <c r="K267" s="42"/>
      <c r="L267" s="46"/>
      <c r="M267" s="214"/>
      <c r="N267" s="215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120</v>
      </c>
      <c r="AU267" s="19" t="s">
        <v>83</v>
      </c>
    </row>
    <row r="268" s="2" customFormat="1">
      <c r="A268" s="40"/>
      <c r="B268" s="41"/>
      <c r="C268" s="42"/>
      <c r="D268" s="229" t="s">
        <v>162</v>
      </c>
      <c r="E268" s="42"/>
      <c r="F268" s="230" t="s">
        <v>420</v>
      </c>
      <c r="G268" s="42"/>
      <c r="H268" s="42"/>
      <c r="I268" s="213"/>
      <c r="J268" s="42"/>
      <c r="K268" s="42"/>
      <c r="L268" s="46"/>
      <c r="M268" s="214"/>
      <c r="N268" s="215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162</v>
      </c>
      <c r="AU268" s="19" t="s">
        <v>83</v>
      </c>
    </row>
    <row r="269" s="14" customFormat="1">
      <c r="A269" s="14"/>
      <c r="B269" s="242"/>
      <c r="C269" s="243"/>
      <c r="D269" s="211" t="s">
        <v>178</v>
      </c>
      <c r="E269" s="244" t="s">
        <v>19</v>
      </c>
      <c r="F269" s="245" t="s">
        <v>363</v>
      </c>
      <c r="G269" s="243"/>
      <c r="H269" s="244" t="s">
        <v>19</v>
      </c>
      <c r="I269" s="246"/>
      <c r="J269" s="243"/>
      <c r="K269" s="243"/>
      <c r="L269" s="247"/>
      <c r="M269" s="248"/>
      <c r="N269" s="249"/>
      <c r="O269" s="249"/>
      <c r="P269" s="249"/>
      <c r="Q269" s="249"/>
      <c r="R269" s="249"/>
      <c r="S269" s="249"/>
      <c r="T269" s="250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1" t="s">
        <v>178</v>
      </c>
      <c r="AU269" s="251" t="s">
        <v>83</v>
      </c>
      <c r="AV269" s="14" t="s">
        <v>80</v>
      </c>
      <c r="AW269" s="14" t="s">
        <v>33</v>
      </c>
      <c r="AX269" s="14" t="s">
        <v>72</v>
      </c>
      <c r="AY269" s="251" t="s">
        <v>114</v>
      </c>
    </row>
    <row r="270" s="13" customFormat="1">
      <c r="A270" s="13"/>
      <c r="B270" s="231"/>
      <c r="C270" s="232"/>
      <c r="D270" s="211" t="s">
        <v>178</v>
      </c>
      <c r="E270" s="233" t="s">
        <v>19</v>
      </c>
      <c r="F270" s="234" t="s">
        <v>364</v>
      </c>
      <c r="G270" s="232"/>
      <c r="H270" s="235">
        <v>1.2410000000000001</v>
      </c>
      <c r="I270" s="236"/>
      <c r="J270" s="232"/>
      <c r="K270" s="232"/>
      <c r="L270" s="237"/>
      <c r="M270" s="252"/>
      <c r="N270" s="253"/>
      <c r="O270" s="253"/>
      <c r="P270" s="253"/>
      <c r="Q270" s="253"/>
      <c r="R270" s="253"/>
      <c r="S270" s="253"/>
      <c r="T270" s="25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1" t="s">
        <v>178</v>
      </c>
      <c r="AU270" s="241" t="s">
        <v>83</v>
      </c>
      <c r="AV270" s="13" t="s">
        <v>83</v>
      </c>
      <c r="AW270" s="13" t="s">
        <v>33</v>
      </c>
      <c r="AX270" s="13" t="s">
        <v>72</v>
      </c>
      <c r="AY270" s="241" t="s">
        <v>114</v>
      </c>
    </row>
    <row r="271" s="13" customFormat="1">
      <c r="A271" s="13"/>
      <c r="B271" s="231"/>
      <c r="C271" s="232"/>
      <c r="D271" s="211" t="s">
        <v>178</v>
      </c>
      <c r="E271" s="233" t="s">
        <v>19</v>
      </c>
      <c r="F271" s="234" t="s">
        <v>365</v>
      </c>
      <c r="G271" s="232"/>
      <c r="H271" s="235">
        <v>2.2109999999999999</v>
      </c>
      <c r="I271" s="236"/>
      <c r="J271" s="232"/>
      <c r="K271" s="232"/>
      <c r="L271" s="237"/>
      <c r="M271" s="252"/>
      <c r="N271" s="253"/>
      <c r="O271" s="253"/>
      <c r="P271" s="253"/>
      <c r="Q271" s="253"/>
      <c r="R271" s="253"/>
      <c r="S271" s="253"/>
      <c r="T271" s="25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1" t="s">
        <v>178</v>
      </c>
      <c r="AU271" s="241" t="s">
        <v>83</v>
      </c>
      <c r="AV271" s="13" t="s">
        <v>83</v>
      </c>
      <c r="AW271" s="13" t="s">
        <v>33</v>
      </c>
      <c r="AX271" s="13" t="s">
        <v>72</v>
      </c>
      <c r="AY271" s="241" t="s">
        <v>114</v>
      </c>
    </row>
    <row r="272" s="13" customFormat="1">
      <c r="A272" s="13"/>
      <c r="B272" s="231"/>
      <c r="C272" s="232"/>
      <c r="D272" s="211" t="s">
        <v>178</v>
      </c>
      <c r="E272" s="233" t="s">
        <v>19</v>
      </c>
      <c r="F272" s="234" t="s">
        <v>366</v>
      </c>
      <c r="G272" s="232"/>
      <c r="H272" s="235">
        <v>3.0859999999999999</v>
      </c>
      <c r="I272" s="236"/>
      <c r="J272" s="232"/>
      <c r="K272" s="232"/>
      <c r="L272" s="237"/>
      <c r="M272" s="252"/>
      <c r="N272" s="253"/>
      <c r="O272" s="253"/>
      <c r="P272" s="253"/>
      <c r="Q272" s="253"/>
      <c r="R272" s="253"/>
      <c r="S272" s="253"/>
      <c r="T272" s="254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1" t="s">
        <v>178</v>
      </c>
      <c r="AU272" s="241" t="s">
        <v>83</v>
      </c>
      <c r="AV272" s="13" t="s">
        <v>83</v>
      </c>
      <c r="AW272" s="13" t="s">
        <v>33</v>
      </c>
      <c r="AX272" s="13" t="s">
        <v>72</v>
      </c>
      <c r="AY272" s="241" t="s">
        <v>114</v>
      </c>
    </row>
    <row r="273" s="14" customFormat="1">
      <c r="A273" s="14"/>
      <c r="B273" s="242"/>
      <c r="C273" s="243"/>
      <c r="D273" s="211" t="s">
        <v>178</v>
      </c>
      <c r="E273" s="244" t="s">
        <v>19</v>
      </c>
      <c r="F273" s="245" t="s">
        <v>421</v>
      </c>
      <c r="G273" s="243"/>
      <c r="H273" s="244" t="s">
        <v>19</v>
      </c>
      <c r="I273" s="246"/>
      <c r="J273" s="243"/>
      <c r="K273" s="243"/>
      <c r="L273" s="247"/>
      <c r="M273" s="248"/>
      <c r="N273" s="249"/>
      <c r="O273" s="249"/>
      <c r="P273" s="249"/>
      <c r="Q273" s="249"/>
      <c r="R273" s="249"/>
      <c r="S273" s="249"/>
      <c r="T273" s="250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1" t="s">
        <v>178</v>
      </c>
      <c r="AU273" s="251" t="s">
        <v>83</v>
      </c>
      <c r="AV273" s="14" t="s">
        <v>80</v>
      </c>
      <c r="AW273" s="14" t="s">
        <v>33</v>
      </c>
      <c r="AX273" s="14" t="s">
        <v>72</v>
      </c>
      <c r="AY273" s="251" t="s">
        <v>114</v>
      </c>
    </row>
    <row r="274" s="13" customFormat="1">
      <c r="A274" s="13"/>
      <c r="B274" s="231"/>
      <c r="C274" s="232"/>
      <c r="D274" s="211" t="s">
        <v>178</v>
      </c>
      <c r="E274" s="233" t="s">
        <v>19</v>
      </c>
      <c r="F274" s="234" t="s">
        <v>422</v>
      </c>
      <c r="G274" s="232"/>
      <c r="H274" s="235">
        <v>2.2400000000000002</v>
      </c>
      <c r="I274" s="236"/>
      <c r="J274" s="232"/>
      <c r="K274" s="232"/>
      <c r="L274" s="237"/>
      <c r="M274" s="252"/>
      <c r="N274" s="253"/>
      <c r="O274" s="253"/>
      <c r="P274" s="253"/>
      <c r="Q274" s="253"/>
      <c r="R274" s="253"/>
      <c r="S274" s="253"/>
      <c r="T274" s="254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1" t="s">
        <v>178</v>
      </c>
      <c r="AU274" s="241" t="s">
        <v>83</v>
      </c>
      <c r="AV274" s="13" t="s">
        <v>83</v>
      </c>
      <c r="AW274" s="13" t="s">
        <v>33</v>
      </c>
      <c r="AX274" s="13" t="s">
        <v>72</v>
      </c>
      <c r="AY274" s="241" t="s">
        <v>114</v>
      </c>
    </row>
    <row r="275" s="15" customFormat="1">
      <c r="A275" s="15"/>
      <c r="B275" s="255"/>
      <c r="C275" s="256"/>
      <c r="D275" s="211" t="s">
        <v>178</v>
      </c>
      <c r="E275" s="257" t="s">
        <v>19</v>
      </c>
      <c r="F275" s="258" t="s">
        <v>227</v>
      </c>
      <c r="G275" s="256"/>
      <c r="H275" s="259">
        <v>8.7780000000000005</v>
      </c>
      <c r="I275" s="260"/>
      <c r="J275" s="256"/>
      <c r="K275" s="256"/>
      <c r="L275" s="261"/>
      <c r="M275" s="262"/>
      <c r="N275" s="263"/>
      <c r="O275" s="263"/>
      <c r="P275" s="263"/>
      <c r="Q275" s="263"/>
      <c r="R275" s="263"/>
      <c r="S275" s="263"/>
      <c r="T275" s="264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65" t="s">
        <v>178</v>
      </c>
      <c r="AU275" s="265" t="s">
        <v>83</v>
      </c>
      <c r="AV275" s="15" t="s">
        <v>113</v>
      </c>
      <c r="AW275" s="15" t="s">
        <v>33</v>
      </c>
      <c r="AX275" s="15" t="s">
        <v>80</v>
      </c>
      <c r="AY275" s="265" t="s">
        <v>114</v>
      </c>
    </row>
    <row r="276" s="2" customFormat="1" ht="21.75" customHeight="1">
      <c r="A276" s="40"/>
      <c r="B276" s="41"/>
      <c r="C276" s="266" t="s">
        <v>423</v>
      </c>
      <c r="D276" s="266" t="s">
        <v>279</v>
      </c>
      <c r="E276" s="267" t="s">
        <v>424</v>
      </c>
      <c r="F276" s="268" t="s">
        <v>425</v>
      </c>
      <c r="G276" s="269" t="s">
        <v>197</v>
      </c>
      <c r="H276" s="270">
        <v>6.734</v>
      </c>
      <c r="I276" s="271"/>
      <c r="J276" s="272">
        <f>ROUND(I276*H276,2)</f>
        <v>0</v>
      </c>
      <c r="K276" s="268" t="s">
        <v>159</v>
      </c>
      <c r="L276" s="273"/>
      <c r="M276" s="274" t="s">
        <v>19</v>
      </c>
      <c r="N276" s="275" t="s">
        <v>43</v>
      </c>
      <c r="O276" s="86"/>
      <c r="P276" s="207">
        <f>O276*H276</f>
        <v>0</v>
      </c>
      <c r="Q276" s="207">
        <v>0.13100000000000001</v>
      </c>
      <c r="R276" s="207">
        <f>Q276*H276</f>
        <v>0.88215399999999999</v>
      </c>
      <c r="S276" s="207">
        <v>0</v>
      </c>
      <c r="T276" s="208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09" t="s">
        <v>147</v>
      </c>
      <c r="AT276" s="209" t="s">
        <v>279</v>
      </c>
      <c r="AU276" s="209" t="s">
        <v>83</v>
      </c>
      <c r="AY276" s="19" t="s">
        <v>114</v>
      </c>
      <c r="BE276" s="210">
        <f>IF(N276="základní",J276,0)</f>
        <v>0</v>
      </c>
      <c r="BF276" s="210">
        <f>IF(N276="snížená",J276,0)</f>
        <v>0</v>
      </c>
      <c r="BG276" s="210">
        <f>IF(N276="zákl. přenesená",J276,0)</f>
        <v>0</v>
      </c>
      <c r="BH276" s="210">
        <f>IF(N276="sníž. přenesená",J276,0)</f>
        <v>0</v>
      </c>
      <c r="BI276" s="210">
        <f>IF(N276="nulová",J276,0)</f>
        <v>0</v>
      </c>
      <c r="BJ276" s="19" t="s">
        <v>80</v>
      </c>
      <c r="BK276" s="210">
        <f>ROUND(I276*H276,2)</f>
        <v>0</v>
      </c>
      <c r="BL276" s="19" t="s">
        <v>113</v>
      </c>
      <c r="BM276" s="209" t="s">
        <v>426</v>
      </c>
    </row>
    <row r="277" s="2" customFormat="1">
      <c r="A277" s="40"/>
      <c r="B277" s="41"/>
      <c r="C277" s="42"/>
      <c r="D277" s="211" t="s">
        <v>120</v>
      </c>
      <c r="E277" s="42"/>
      <c r="F277" s="212" t="s">
        <v>425</v>
      </c>
      <c r="G277" s="42"/>
      <c r="H277" s="42"/>
      <c r="I277" s="213"/>
      <c r="J277" s="42"/>
      <c r="K277" s="42"/>
      <c r="L277" s="46"/>
      <c r="M277" s="214"/>
      <c r="N277" s="215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120</v>
      </c>
      <c r="AU277" s="19" t="s">
        <v>83</v>
      </c>
    </row>
    <row r="278" s="13" customFormat="1">
      <c r="A278" s="13"/>
      <c r="B278" s="231"/>
      <c r="C278" s="232"/>
      <c r="D278" s="211" t="s">
        <v>178</v>
      </c>
      <c r="E278" s="232"/>
      <c r="F278" s="234" t="s">
        <v>427</v>
      </c>
      <c r="G278" s="232"/>
      <c r="H278" s="235">
        <v>6.734</v>
      </c>
      <c r="I278" s="236"/>
      <c r="J278" s="232"/>
      <c r="K278" s="232"/>
      <c r="L278" s="237"/>
      <c r="M278" s="252"/>
      <c r="N278" s="253"/>
      <c r="O278" s="253"/>
      <c r="P278" s="253"/>
      <c r="Q278" s="253"/>
      <c r="R278" s="253"/>
      <c r="S278" s="253"/>
      <c r="T278" s="254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1" t="s">
        <v>178</v>
      </c>
      <c r="AU278" s="241" t="s">
        <v>83</v>
      </c>
      <c r="AV278" s="13" t="s">
        <v>83</v>
      </c>
      <c r="AW278" s="13" t="s">
        <v>4</v>
      </c>
      <c r="AX278" s="13" t="s">
        <v>80</v>
      </c>
      <c r="AY278" s="241" t="s">
        <v>114</v>
      </c>
    </row>
    <row r="279" s="2" customFormat="1" ht="24.15" customHeight="1">
      <c r="A279" s="40"/>
      <c r="B279" s="41"/>
      <c r="C279" s="266" t="s">
        <v>428</v>
      </c>
      <c r="D279" s="266" t="s">
        <v>279</v>
      </c>
      <c r="E279" s="267" t="s">
        <v>429</v>
      </c>
      <c r="F279" s="268" t="s">
        <v>430</v>
      </c>
      <c r="G279" s="269" t="s">
        <v>197</v>
      </c>
      <c r="H279" s="270">
        <v>2.3069999999999999</v>
      </c>
      <c r="I279" s="271"/>
      <c r="J279" s="272">
        <f>ROUND(I279*H279,2)</f>
        <v>0</v>
      </c>
      <c r="K279" s="268" t="s">
        <v>159</v>
      </c>
      <c r="L279" s="273"/>
      <c r="M279" s="274" t="s">
        <v>19</v>
      </c>
      <c r="N279" s="275" t="s">
        <v>43</v>
      </c>
      <c r="O279" s="86"/>
      <c r="P279" s="207">
        <f>O279*H279</f>
        <v>0</v>
      </c>
      <c r="Q279" s="207">
        <v>0.13</v>
      </c>
      <c r="R279" s="207">
        <f>Q279*H279</f>
        <v>0.29991000000000001</v>
      </c>
      <c r="S279" s="207">
        <v>0</v>
      </c>
      <c r="T279" s="208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09" t="s">
        <v>147</v>
      </c>
      <c r="AT279" s="209" t="s">
        <v>279</v>
      </c>
      <c r="AU279" s="209" t="s">
        <v>83</v>
      </c>
      <c r="AY279" s="19" t="s">
        <v>114</v>
      </c>
      <c r="BE279" s="210">
        <f>IF(N279="základní",J279,0)</f>
        <v>0</v>
      </c>
      <c r="BF279" s="210">
        <f>IF(N279="snížená",J279,0)</f>
        <v>0</v>
      </c>
      <c r="BG279" s="210">
        <f>IF(N279="zákl. přenesená",J279,0)</f>
        <v>0</v>
      </c>
      <c r="BH279" s="210">
        <f>IF(N279="sníž. přenesená",J279,0)</f>
        <v>0</v>
      </c>
      <c r="BI279" s="210">
        <f>IF(N279="nulová",J279,0)</f>
        <v>0</v>
      </c>
      <c r="BJ279" s="19" t="s">
        <v>80</v>
      </c>
      <c r="BK279" s="210">
        <f>ROUND(I279*H279,2)</f>
        <v>0</v>
      </c>
      <c r="BL279" s="19" t="s">
        <v>113</v>
      </c>
      <c r="BM279" s="209" t="s">
        <v>431</v>
      </c>
    </row>
    <row r="280" s="2" customFormat="1">
      <c r="A280" s="40"/>
      <c r="B280" s="41"/>
      <c r="C280" s="42"/>
      <c r="D280" s="211" t="s">
        <v>120</v>
      </c>
      <c r="E280" s="42"/>
      <c r="F280" s="212" t="s">
        <v>430</v>
      </c>
      <c r="G280" s="42"/>
      <c r="H280" s="42"/>
      <c r="I280" s="213"/>
      <c r="J280" s="42"/>
      <c r="K280" s="42"/>
      <c r="L280" s="46"/>
      <c r="M280" s="214"/>
      <c r="N280" s="215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120</v>
      </c>
      <c r="AU280" s="19" t="s">
        <v>83</v>
      </c>
    </row>
    <row r="281" s="13" customFormat="1">
      <c r="A281" s="13"/>
      <c r="B281" s="231"/>
      <c r="C281" s="232"/>
      <c r="D281" s="211" t="s">
        <v>178</v>
      </c>
      <c r="E281" s="233" t="s">
        <v>19</v>
      </c>
      <c r="F281" s="234" t="s">
        <v>422</v>
      </c>
      <c r="G281" s="232"/>
      <c r="H281" s="235">
        <v>2.2400000000000002</v>
      </c>
      <c r="I281" s="236"/>
      <c r="J281" s="232"/>
      <c r="K281" s="232"/>
      <c r="L281" s="237"/>
      <c r="M281" s="252"/>
      <c r="N281" s="253"/>
      <c r="O281" s="253"/>
      <c r="P281" s="253"/>
      <c r="Q281" s="253"/>
      <c r="R281" s="253"/>
      <c r="S281" s="253"/>
      <c r="T281" s="254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1" t="s">
        <v>178</v>
      </c>
      <c r="AU281" s="241" t="s">
        <v>83</v>
      </c>
      <c r="AV281" s="13" t="s">
        <v>83</v>
      </c>
      <c r="AW281" s="13" t="s">
        <v>33</v>
      </c>
      <c r="AX281" s="13" t="s">
        <v>80</v>
      </c>
      <c r="AY281" s="241" t="s">
        <v>114</v>
      </c>
    </row>
    <row r="282" s="13" customFormat="1">
      <c r="A282" s="13"/>
      <c r="B282" s="231"/>
      <c r="C282" s="232"/>
      <c r="D282" s="211" t="s">
        <v>178</v>
      </c>
      <c r="E282" s="232"/>
      <c r="F282" s="234" t="s">
        <v>432</v>
      </c>
      <c r="G282" s="232"/>
      <c r="H282" s="235">
        <v>2.3069999999999999</v>
      </c>
      <c r="I282" s="236"/>
      <c r="J282" s="232"/>
      <c r="K282" s="232"/>
      <c r="L282" s="237"/>
      <c r="M282" s="252"/>
      <c r="N282" s="253"/>
      <c r="O282" s="253"/>
      <c r="P282" s="253"/>
      <c r="Q282" s="253"/>
      <c r="R282" s="253"/>
      <c r="S282" s="253"/>
      <c r="T282" s="254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1" t="s">
        <v>178</v>
      </c>
      <c r="AU282" s="241" t="s">
        <v>83</v>
      </c>
      <c r="AV282" s="13" t="s">
        <v>83</v>
      </c>
      <c r="AW282" s="13" t="s">
        <v>4</v>
      </c>
      <c r="AX282" s="13" t="s">
        <v>80</v>
      </c>
      <c r="AY282" s="241" t="s">
        <v>114</v>
      </c>
    </row>
    <row r="283" s="2" customFormat="1" ht="33" customHeight="1">
      <c r="A283" s="40"/>
      <c r="B283" s="41"/>
      <c r="C283" s="198" t="s">
        <v>433</v>
      </c>
      <c r="D283" s="198" t="s">
        <v>115</v>
      </c>
      <c r="E283" s="199" t="s">
        <v>434</v>
      </c>
      <c r="F283" s="200" t="s">
        <v>435</v>
      </c>
      <c r="G283" s="201" t="s">
        <v>197</v>
      </c>
      <c r="H283" s="202">
        <v>107.45</v>
      </c>
      <c r="I283" s="203"/>
      <c r="J283" s="204">
        <f>ROUND(I283*H283,2)</f>
        <v>0</v>
      </c>
      <c r="K283" s="200" t="s">
        <v>159</v>
      </c>
      <c r="L283" s="46"/>
      <c r="M283" s="205" t="s">
        <v>19</v>
      </c>
      <c r="N283" s="206" t="s">
        <v>43</v>
      </c>
      <c r="O283" s="86"/>
      <c r="P283" s="207">
        <f>O283*H283</f>
        <v>0</v>
      </c>
      <c r="Q283" s="207">
        <v>0.089219999999999994</v>
      </c>
      <c r="R283" s="207">
        <f>Q283*H283</f>
        <v>9.5866889999999998</v>
      </c>
      <c r="S283" s="207">
        <v>0</v>
      </c>
      <c r="T283" s="208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09" t="s">
        <v>113</v>
      </c>
      <c r="AT283" s="209" t="s">
        <v>115</v>
      </c>
      <c r="AU283" s="209" t="s">
        <v>83</v>
      </c>
      <c r="AY283" s="19" t="s">
        <v>114</v>
      </c>
      <c r="BE283" s="210">
        <f>IF(N283="základní",J283,0)</f>
        <v>0</v>
      </c>
      <c r="BF283" s="210">
        <f>IF(N283="snížená",J283,0)</f>
        <v>0</v>
      </c>
      <c r="BG283" s="210">
        <f>IF(N283="zákl. přenesená",J283,0)</f>
        <v>0</v>
      </c>
      <c r="BH283" s="210">
        <f>IF(N283="sníž. přenesená",J283,0)</f>
        <v>0</v>
      </c>
      <c r="BI283" s="210">
        <f>IF(N283="nulová",J283,0)</f>
        <v>0</v>
      </c>
      <c r="BJ283" s="19" t="s">
        <v>80</v>
      </c>
      <c r="BK283" s="210">
        <f>ROUND(I283*H283,2)</f>
        <v>0</v>
      </c>
      <c r="BL283" s="19" t="s">
        <v>113</v>
      </c>
      <c r="BM283" s="209" t="s">
        <v>436</v>
      </c>
    </row>
    <row r="284" s="2" customFormat="1">
      <c r="A284" s="40"/>
      <c r="B284" s="41"/>
      <c r="C284" s="42"/>
      <c r="D284" s="211" t="s">
        <v>120</v>
      </c>
      <c r="E284" s="42"/>
      <c r="F284" s="212" t="s">
        <v>437</v>
      </c>
      <c r="G284" s="42"/>
      <c r="H284" s="42"/>
      <c r="I284" s="213"/>
      <c r="J284" s="42"/>
      <c r="K284" s="42"/>
      <c r="L284" s="46"/>
      <c r="M284" s="214"/>
      <c r="N284" s="215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120</v>
      </c>
      <c r="AU284" s="19" t="s">
        <v>83</v>
      </c>
    </row>
    <row r="285" s="2" customFormat="1">
      <c r="A285" s="40"/>
      <c r="B285" s="41"/>
      <c r="C285" s="42"/>
      <c r="D285" s="229" t="s">
        <v>162</v>
      </c>
      <c r="E285" s="42"/>
      <c r="F285" s="230" t="s">
        <v>438</v>
      </c>
      <c r="G285" s="42"/>
      <c r="H285" s="42"/>
      <c r="I285" s="213"/>
      <c r="J285" s="42"/>
      <c r="K285" s="42"/>
      <c r="L285" s="46"/>
      <c r="M285" s="214"/>
      <c r="N285" s="215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162</v>
      </c>
      <c r="AU285" s="19" t="s">
        <v>83</v>
      </c>
    </row>
    <row r="286" s="14" customFormat="1">
      <c r="A286" s="14"/>
      <c r="B286" s="242"/>
      <c r="C286" s="243"/>
      <c r="D286" s="211" t="s">
        <v>178</v>
      </c>
      <c r="E286" s="244" t="s">
        <v>19</v>
      </c>
      <c r="F286" s="245" t="s">
        <v>381</v>
      </c>
      <c r="G286" s="243"/>
      <c r="H286" s="244" t="s">
        <v>19</v>
      </c>
      <c r="I286" s="246"/>
      <c r="J286" s="243"/>
      <c r="K286" s="243"/>
      <c r="L286" s="247"/>
      <c r="M286" s="248"/>
      <c r="N286" s="249"/>
      <c r="O286" s="249"/>
      <c r="P286" s="249"/>
      <c r="Q286" s="249"/>
      <c r="R286" s="249"/>
      <c r="S286" s="249"/>
      <c r="T286" s="250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1" t="s">
        <v>178</v>
      </c>
      <c r="AU286" s="251" t="s">
        <v>83</v>
      </c>
      <c r="AV286" s="14" t="s">
        <v>80</v>
      </c>
      <c r="AW286" s="14" t="s">
        <v>33</v>
      </c>
      <c r="AX286" s="14" t="s">
        <v>72</v>
      </c>
      <c r="AY286" s="251" t="s">
        <v>114</v>
      </c>
    </row>
    <row r="287" s="14" customFormat="1">
      <c r="A287" s="14"/>
      <c r="B287" s="242"/>
      <c r="C287" s="243"/>
      <c r="D287" s="211" t="s">
        <v>178</v>
      </c>
      <c r="E287" s="244" t="s">
        <v>19</v>
      </c>
      <c r="F287" s="245" t="s">
        <v>382</v>
      </c>
      <c r="G287" s="243"/>
      <c r="H287" s="244" t="s">
        <v>19</v>
      </c>
      <c r="I287" s="246"/>
      <c r="J287" s="243"/>
      <c r="K287" s="243"/>
      <c r="L287" s="247"/>
      <c r="M287" s="248"/>
      <c r="N287" s="249"/>
      <c r="O287" s="249"/>
      <c r="P287" s="249"/>
      <c r="Q287" s="249"/>
      <c r="R287" s="249"/>
      <c r="S287" s="249"/>
      <c r="T287" s="250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1" t="s">
        <v>178</v>
      </c>
      <c r="AU287" s="251" t="s">
        <v>83</v>
      </c>
      <c r="AV287" s="14" t="s">
        <v>80</v>
      </c>
      <c r="AW287" s="14" t="s">
        <v>33</v>
      </c>
      <c r="AX287" s="14" t="s">
        <v>72</v>
      </c>
      <c r="AY287" s="251" t="s">
        <v>114</v>
      </c>
    </row>
    <row r="288" s="13" customFormat="1">
      <c r="A288" s="13"/>
      <c r="B288" s="231"/>
      <c r="C288" s="232"/>
      <c r="D288" s="211" t="s">
        <v>178</v>
      </c>
      <c r="E288" s="233" t="s">
        <v>19</v>
      </c>
      <c r="F288" s="234" t="s">
        <v>383</v>
      </c>
      <c r="G288" s="232"/>
      <c r="H288" s="235">
        <v>37.222999999999999</v>
      </c>
      <c r="I288" s="236"/>
      <c r="J288" s="232"/>
      <c r="K288" s="232"/>
      <c r="L288" s="237"/>
      <c r="M288" s="252"/>
      <c r="N288" s="253"/>
      <c r="O288" s="253"/>
      <c r="P288" s="253"/>
      <c r="Q288" s="253"/>
      <c r="R288" s="253"/>
      <c r="S288" s="253"/>
      <c r="T288" s="254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1" t="s">
        <v>178</v>
      </c>
      <c r="AU288" s="241" t="s">
        <v>83</v>
      </c>
      <c r="AV288" s="13" t="s">
        <v>83</v>
      </c>
      <c r="AW288" s="13" t="s">
        <v>33</v>
      </c>
      <c r="AX288" s="13" t="s">
        <v>72</v>
      </c>
      <c r="AY288" s="241" t="s">
        <v>114</v>
      </c>
    </row>
    <row r="289" s="13" customFormat="1">
      <c r="A289" s="13"/>
      <c r="B289" s="231"/>
      <c r="C289" s="232"/>
      <c r="D289" s="211" t="s">
        <v>178</v>
      </c>
      <c r="E289" s="233" t="s">
        <v>19</v>
      </c>
      <c r="F289" s="234" t="s">
        <v>384</v>
      </c>
      <c r="G289" s="232"/>
      <c r="H289" s="235">
        <v>1.583</v>
      </c>
      <c r="I289" s="236"/>
      <c r="J289" s="232"/>
      <c r="K289" s="232"/>
      <c r="L289" s="237"/>
      <c r="M289" s="252"/>
      <c r="N289" s="253"/>
      <c r="O289" s="253"/>
      <c r="P289" s="253"/>
      <c r="Q289" s="253"/>
      <c r="R289" s="253"/>
      <c r="S289" s="253"/>
      <c r="T289" s="25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1" t="s">
        <v>178</v>
      </c>
      <c r="AU289" s="241" t="s">
        <v>83</v>
      </c>
      <c r="AV289" s="13" t="s">
        <v>83</v>
      </c>
      <c r="AW289" s="13" t="s">
        <v>33</v>
      </c>
      <c r="AX289" s="13" t="s">
        <v>72</v>
      </c>
      <c r="AY289" s="241" t="s">
        <v>114</v>
      </c>
    </row>
    <row r="290" s="14" customFormat="1">
      <c r="A290" s="14"/>
      <c r="B290" s="242"/>
      <c r="C290" s="243"/>
      <c r="D290" s="211" t="s">
        <v>178</v>
      </c>
      <c r="E290" s="244" t="s">
        <v>19</v>
      </c>
      <c r="F290" s="245" t="s">
        <v>385</v>
      </c>
      <c r="G290" s="243"/>
      <c r="H290" s="244" t="s">
        <v>19</v>
      </c>
      <c r="I290" s="246"/>
      <c r="J290" s="243"/>
      <c r="K290" s="243"/>
      <c r="L290" s="247"/>
      <c r="M290" s="248"/>
      <c r="N290" s="249"/>
      <c r="O290" s="249"/>
      <c r="P290" s="249"/>
      <c r="Q290" s="249"/>
      <c r="R290" s="249"/>
      <c r="S290" s="249"/>
      <c r="T290" s="250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1" t="s">
        <v>178</v>
      </c>
      <c r="AU290" s="251" t="s">
        <v>83</v>
      </c>
      <c r="AV290" s="14" t="s">
        <v>80</v>
      </c>
      <c r="AW290" s="14" t="s">
        <v>33</v>
      </c>
      <c r="AX290" s="14" t="s">
        <v>72</v>
      </c>
      <c r="AY290" s="251" t="s">
        <v>114</v>
      </c>
    </row>
    <row r="291" s="13" customFormat="1">
      <c r="A291" s="13"/>
      <c r="B291" s="231"/>
      <c r="C291" s="232"/>
      <c r="D291" s="211" t="s">
        <v>178</v>
      </c>
      <c r="E291" s="233" t="s">
        <v>19</v>
      </c>
      <c r="F291" s="234" t="s">
        <v>386</v>
      </c>
      <c r="G291" s="232"/>
      <c r="H291" s="235">
        <v>7.4210000000000003</v>
      </c>
      <c r="I291" s="236"/>
      <c r="J291" s="232"/>
      <c r="K291" s="232"/>
      <c r="L291" s="237"/>
      <c r="M291" s="252"/>
      <c r="N291" s="253"/>
      <c r="O291" s="253"/>
      <c r="P291" s="253"/>
      <c r="Q291" s="253"/>
      <c r="R291" s="253"/>
      <c r="S291" s="253"/>
      <c r="T291" s="254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1" t="s">
        <v>178</v>
      </c>
      <c r="AU291" s="241" t="s">
        <v>83</v>
      </c>
      <c r="AV291" s="13" t="s">
        <v>83</v>
      </c>
      <c r="AW291" s="13" t="s">
        <v>33</v>
      </c>
      <c r="AX291" s="13" t="s">
        <v>72</v>
      </c>
      <c r="AY291" s="241" t="s">
        <v>114</v>
      </c>
    </row>
    <row r="292" s="13" customFormat="1">
      <c r="A292" s="13"/>
      <c r="B292" s="231"/>
      <c r="C292" s="232"/>
      <c r="D292" s="211" t="s">
        <v>178</v>
      </c>
      <c r="E292" s="233" t="s">
        <v>19</v>
      </c>
      <c r="F292" s="234" t="s">
        <v>387</v>
      </c>
      <c r="G292" s="232"/>
      <c r="H292" s="235">
        <v>9.6940000000000008</v>
      </c>
      <c r="I292" s="236"/>
      <c r="J292" s="232"/>
      <c r="K292" s="232"/>
      <c r="L292" s="237"/>
      <c r="M292" s="252"/>
      <c r="N292" s="253"/>
      <c r="O292" s="253"/>
      <c r="P292" s="253"/>
      <c r="Q292" s="253"/>
      <c r="R292" s="253"/>
      <c r="S292" s="253"/>
      <c r="T292" s="254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1" t="s">
        <v>178</v>
      </c>
      <c r="AU292" s="241" t="s">
        <v>83</v>
      </c>
      <c r="AV292" s="13" t="s">
        <v>83</v>
      </c>
      <c r="AW292" s="13" t="s">
        <v>33</v>
      </c>
      <c r="AX292" s="13" t="s">
        <v>72</v>
      </c>
      <c r="AY292" s="241" t="s">
        <v>114</v>
      </c>
    </row>
    <row r="293" s="13" customFormat="1">
      <c r="A293" s="13"/>
      <c r="B293" s="231"/>
      <c r="C293" s="232"/>
      <c r="D293" s="211" t="s">
        <v>178</v>
      </c>
      <c r="E293" s="233" t="s">
        <v>19</v>
      </c>
      <c r="F293" s="234" t="s">
        <v>388</v>
      </c>
      <c r="G293" s="232"/>
      <c r="H293" s="235">
        <v>7.5679999999999996</v>
      </c>
      <c r="I293" s="236"/>
      <c r="J293" s="232"/>
      <c r="K293" s="232"/>
      <c r="L293" s="237"/>
      <c r="M293" s="252"/>
      <c r="N293" s="253"/>
      <c r="O293" s="253"/>
      <c r="P293" s="253"/>
      <c r="Q293" s="253"/>
      <c r="R293" s="253"/>
      <c r="S293" s="253"/>
      <c r="T293" s="254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1" t="s">
        <v>178</v>
      </c>
      <c r="AU293" s="241" t="s">
        <v>83</v>
      </c>
      <c r="AV293" s="13" t="s">
        <v>83</v>
      </c>
      <c r="AW293" s="13" t="s">
        <v>33</v>
      </c>
      <c r="AX293" s="13" t="s">
        <v>72</v>
      </c>
      <c r="AY293" s="241" t="s">
        <v>114</v>
      </c>
    </row>
    <row r="294" s="13" customFormat="1">
      <c r="A294" s="13"/>
      <c r="B294" s="231"/>
      <c r="C294" s="232"/>
      <c r="D294" s="211" t="s">
        <v>178</v>
      </c>
      <c r="E294" s="233" t="s">
        <v>19</v>
      </c>
      <c r="F294" s="234" t="s">
        <v>389</v>
      </c>
      <c r="G294" s="232"/>
      <c r="H294" s="235">
        <v>17.216000000000001</v>
      </c>
      <c r="I294" s="236"/>
      <c r="J294" s="232"/>
      <c r="K294" s="232"/>
      <c r="L294" s="237"/>
      <c r="M294" s="252"/>
      <c r="N294" s="253"/>
      <c r="O294" s="253"/>
      <c r="P294" s="253"/>
      <c r="Q294" s="253"/>
      <c r="R294" s="253"/>
      <c r="S294" s="253"/>
      <c r="T294" s="254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1" t="s">
        <v>178</v>
      </c>
      <c r="AU294" s="241" t="s">
        <v>83</v>
      </c>
      <c r="AV294" s="13" t="s">
        <v>83</v>
      </c>
      <c r="AW294" s="13" t="s">
        <v>33</v>
      </c>
      <c r="AX294" s="13" t="s">
        <v>72</v>
      </c>
      <c r="AY294" s="241" t="s">
        <v>114</v>
      </c>
    </row>
    <row r="295" s="13" customFormat="1">
      <c r="A295" s="13"/>
      <c r="B295" s="231"/>
      <c r="C295" s="232"/>
      <c r="D295" s="211" t="s">
        <v>178</v>
      </c>
      <c r="E295" s="233" t="s">
        <v>19</v>
      </c>
      <c r="F295" s="234" t="s">
        <v>390</v>
      </c>
      <c r="G295" s="232"/>
      <c r="H295" s="235">
        <v>21.044</v>
      </c>
      <c r="I295" s="236"/>
      <c r="J295" s="232"/>
      <c r="K295" s="232"/>
      <c r="L295" s="237"/>
      <c r="M295" s="252"/>
      <c r="N295" s="253"/>
      <c r="O295" s="253"/>
      <c r="P295" s="253"/>
      <c r="Q295" s="253"/>
      <c r="R295" s="253"/>
      <c r="S295" s="253"/>
      <c r="T295" s="25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1" t="s">
        <v>178</v>
      </c>
      <c r="AU295" s="241" t="s">
        <v>83</v>
      </c>
      <c r="AV295" s="13" t="s">
        <v>83</v>
      </c>
      <c r="AW295" s="13" t="s">
        <v>33</v>
      </c>
      <c r="AX295" s="13" t="s">
        <v>72</v>
      </c>
      <c r="AY295" s="241" t="s">
        <v>114</v>
      </c>
    </row>
    <row r="296" s="13" customFormat="1">
      <c r="A296" s="13"/>
      <c r="B296" s="231"/>
      <c r="C296" s="232"/>
      <c r="D296" s="211" t="s">
        <v>178</v>
      </c>
      <c r="E296" s="233" t="s">
        <v>19</v>
      </c>
      <c r="F296" s="234" t="s">
        <v>391</v>
      </c>
      <c r="G296" s="232"/>
      <c r="H296" s="235">
        <v>3.2400000000000002</v>
      </c>
      <c r="I296" s="236"/>
      <c r="J296" s="232"/>
      <c r="K296" s="232"/>
      <c r="L296" s="237"/>
      <c r="M296" s="252"/>
      <c r="N296" s="253"/>
      <c r="O296" s="253"/>
      <c r="P296" s="253"/>
      <c r="Q296" s="253"/>
      <c r="R296" s="253"/>
      <c r="S296" s="253"/>
      <c r="T296" s="25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1" t="s">
        <v>178</v>
      </c>
      <c r="AU296" s="241" t="s">
        <v>83</v>
      </c>
      <c r="AV296" s="13" t="s">
        <v>83</v>
      </c>
      <c r="AW296" s="13" t="s">
        <v>33</v>
      </c>
      <c r="AX296" s="13" t="s">
        <v>72</v>
      </c>
      <c r="AY296" s="241" t="s">
        <v>114</v>
      </c>
    </row>
    <row r="297" s="13" customFormat="1">
      <c r="A297" s="13"/>
      <c r="B297" s="231"/>
      <c r="C297" s="232"/>
      <c r="D297" s="211" t="s">
        <v>178</v>
      </c>
      <c r="E297" s="233" t="s">
        <v>19</v>
      </c>
      <c r="F297" s="234" t="s">
        <v>392</v>
      </c>
      <c r="G297" s="232"/>
      <c r="H297" s="235">
        <v>2.4609999999999999</v>
      </c>
      <c r="I297" s="236"/>
      <c r="J297" s="232"/>
      <c r="K297" s="232"/>
      <c r="L297" s="237"/>
      <c r="M297" s="252"/>
      <c r="N297" s="253"/>
      <c r="O297" s="253"/>
      <c r="P297" s="253"/>
      <c r="Q297" s="253"/>
      <c r="R297" s="253"/>
      <c r="S297" s="253"/>
      <c r="T297" s="254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1" t="s">
        <v>178</v>
      </c>
      <c r="AU297" s="241" t="s">
        <v>83</v>
      </c>
      <c r="AV297" s="13" t="s">
        <v>83</v>
      </c>
      <c r="AW297" s="13" t="s">
        <v>33</v>
      </c>
      <c r="AX297" s="13" t="s">
        <v>72</v>
      </c>
      <c r="AY297" s="241" t="s">
        <v>114</v>
      </c>
    </row>
    <row r="298" s="15" customFormat="1">
      <c r="A298" s="15"/>
      <c r="B298" s="255"/>
      <c r="C298" s="256"/>
      <c r="D298" s="211" t="s">
        <v>178</v>
      </c>
      <c r="E298" s="257" t="s">
        <v>19</v>
      </c>
      <c r="F298" s="258" t="s">
        <v>227</v>
      </c>
      <c r="G298" s="256"/>
      <c r="H298" s="259">
        <v>107.44999999999999</v>
      </c>
      <c r="I298" s="260"/>
      <c r="J298" s="256"/>
      <c r="K298" s="256"/>
      <c r="L298" s="261"/>
      <c r="M298" s="262"/>
      <c r="N298" s="263"/>
      <c r="O298" s="263"/>
      <c r="P298" s="263"/>
      <c r="Q298" s="263"/>
      <c r="R298" s="263"/>
      <c r="S298" s="263"/>
      <c r="T298" s="264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65" t="s">
        <v>178</v>
      </c>
      <c r="AU298" s="265" t="s">
        <v>83</v>
      </c>
      <c r="AV298" s="15" t="s">
        <v>113</v>
      </c>
      <c r="AW298" s="15" t="s">
        <v>33</v>
      </c>
      <c r="AX298" s="15" t="s">
        <v>80</v>
      </c>
      <c r="AY298" s="265" t="s">
        <v>114</v>
      </c>
    </row>
    <row r="299" s="2" customFormat="1" ht="21.75" customHeight="1">
      <c r="A299" s="40"/>
      <c r="B299" s="41"/>
      <c r="C299" s="266" t="s">
        <v>439</v>
      </c>
      <c r="D299" s="266" t="s">
        <v>279</v>
      </c>
      <c r="E299" s="267" t="s">
        <v>440</v>
      </c>
      <c r="F299" s="268" t="s">
        <v>441</v>
      </c>
      <c r="G299" s="269" t="s">
        <v>197</v>
      </c>
      <c r="H299" s="270">
        <v>110.67400000000001</v>
      </c>
      <c r="I299" s="271"/>
      <c r="J299" s="272">
        <f>ROUND(I299*H299,2)</f>
        <v>0</v>
      </c>
      <c r="K299" s="268" t="s">
        <v>159</v>
      </c>
      <c r="L299" s="273"/>
      <c r="M299" s="274" t="s">
        <v>19</v>
      </c>
      <c r="N299" s="275" t="s">
        <v>43</v>
      </c>
      <c r="O299" s="86"/>
      <c r="P299" s="207">
        <f>O299*H299</f>
        <v>0</v>
      </c>
      <c r="Q299" s="207">
        <v>0.13100000000000001</v>
      </c>
      <c r="R299" s="207">
        <f>Q299*H299</f>
        <v>14.498294000000001</v>
      </c>
      <c r="S299" s="207">
        <v>0</v>
      </c>
      <c r="T299" s="208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09" t="s">
        <v>147</v>
      </c>
      <c r="AT299" s="209" t="s">
        <v>279</v>
      </c>
      <c r="AU299" s="209" t="s">
        <v>83</v>
      </c>
      <c r="AY299" s="19" t="s">
        <v>114</v>
      </c>
      <c r="BE299" s="210">
        <f>IF(N299="základní",J299,0)</f>
        <v>0</v>
      </c>
      <c r="BF299" s="210">
        <f>IF(N299="snížená",J299,0)</f>
        <v>0</v>
      </c>
      <c r="BG299" s="210">
        <f>IF(N299="zákl. přenesená",J299,0)</f>
        <v>0</v>
      </c>
      <c r="BH299" s="210">
        <f>IF(N299="sníž. přenesená",J299,0)</f>
        <v>0</v>
      </c>
      <c r="BI299" s="210">
        <f>IF(N299="nulová",J299,0)</f>
        <v>0</v>
      </c>
      <c r="BJ299" s="19" t="s">
        <v>80</v>
      </c>
      <c r="BK299" s="210">
        <f>ROUND(I299*H299,2)</f>
        <v>0</v>
      </c>
      <c r="BL299" s="19" t="s">
        <v>113</v>
      </c>
      <c r="BM299" s="209" t="s">
        <v>442</v>
      </c>
    </row>
    <row r="300" s="2" customFormat="1">
      <c r="A300" s="40"/>
      <c r="B300" s="41"/>
      <c r="C300" s="42"/>
      <c r="D300" s="211" t="s">
        <v>120</v>
      </c>
      <c r="E300" s="42"/>
      <c r="F300" s="212" t="s">
        <v>441</v>
      </c>
      <c r="G300" s="42"/>
      <c r="H300" s="42"/>
      <c r="I300" s="213"/>
      <c r="J300" s="42"/>
      <c r="K300" s="42"/>
      <c r="L300" s="46"/>
      <c r="M300" s="214"/>
      <c r="N300" s="215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120</v>
      </c>
      <c r="AU300" s="19" t="s">
        <v>83</v>
      </c>
    </row>
    <row r="301" s="13" customFormat="1">
      <c r="A301" s="13"/>
      <c r="B301" s="231"/>
      <c r="C301" s="232"/>
      <c r="D301" s="211" t="s">
        <v>178</v>
      </c>
      <c r="E301" s="232"/>
      <c r="F301" s="234" t="s">
        <v>443</v>
      </c>
      <c r="G301" s="232"/>
      <c r="H301" s="235">
        <v>110.67400000000001</v>
      </c>
      <c r="I301" s="236"/>
      <c r="J301" s="232"/>
      <c r="K301" s="232"/>
      <c r="L301" s="237"/>
      <c r="M301" s="252"/>
      <c r="N301" s="253"/>
      <c r="O301" s="253"/>
      <c r="P301" s="253"/>
      <c r="Q301" s="253"/>
      <c r="R301" s="253"/>
      <c r="S301" s="253"/>
      <c r="T301" s="254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1" t="s">
        <v>178</v>
      </c>
      <c r="AU301" s="241" t="s">
        <v>83</v>
      </c>
      <c r="AV301" s="13" t="s">
        <v>83</v>
      </c>
      <c r="AW301" s="13" t="s">
        <v>4</v>
      </c>
      <c r="AX301" s="13" t="s">
        <v>80</v>
      </c>
      <c r="AY301" s="241" t="s">
        <v>114</v>
      </c>
    </row>
    <row r="302" s="2" customFormat="1" ht="24.15" customHeight="1">
      <c r="A302" s="40"/>
      <c r="B302" s="41"/>
      <c r="C302" s="198" t="s">
        <v>444</v>
      </c>
      <c r="D302" s="198" t="s">
        <v>115</v>
      </c>
      <c r="E302" s="199" t="s">
        <v>445</v>
      </c>
      <c r="F302" s="200" t="s">
        <v>446</v>
      </c>
      <c r="G302" s="201" t="s">
        <v>197</v>
      </c>
      <c r="H302" s="202">
        <v>343.5</v>
      </c>
      <c r="I302" s="203"/>
      <c r="J302" s="204">
        <f>ROUND(I302*H302,2)</f>
        <v>0</v>
      </c>
      <c r="K302" s="200" t="s">
        <v>159</v>
      </c>
      <c r="L302" s="46"/>
      <c r="M302" s="205" t="s">
        <v>19</v>
      </c>
      <c r="N302" s="206" t="s">
        <v>43</v>
      </c>
      <c r="O302" s="86"/>
      <c r="P302" s="207">
        <f>O302*H302</f>
        <v>0</v>
      </c>
      <c r="Q302" s="207">
        <v>0.090620000000000006</v>
      </c>
      <c r="R302" s="207">
        <f>Q302*H302</f>
        <v>31.127970000000001</v>
      </c>
      <c r="S302" s="207">
        <v>0</v>
      </c>
      <c r="T302" s="208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09" t="s">
        <v>113</v>
      </c>
      <c r="AT302" s="209" t="s">
        <v>115</v>
      </c>
      <c r="AU302" s="209" t="s">
        <v>83</v>
      </c>
      <c r="AY302" s="19" t="s">
        <v>114</v>
      </c>
      <c r="BE302" s="210">
        <f>IF(N302="základní",J302,0)</f>
        <v>0</v>
      </c>
      <c r="BF302" s="210">
        <f>IF(N302="snížená",J302,0)</f>
        <v>0</v>
      </c>
      <c r="BG302" s="210">
        <f>IF(N302="zákl. přenesená",J302,0)</f>
        <v>0</v>
      </c>
      <c r="BH302" s="210">
        <f>IF(N302="sníž. přenesená",J302,0)</f>
        <v>0</v>
      </c>
      <c r="BI302" s="210">
        <f>IF(N302="nulová",J302,0)</f>
        <v>0</v>
      </c>
      <c r="BJ302" s="19" t="s">
        <v>80</v>
      </c>
      <c r="BK302" s="210">
        <f>ROUND(I302*H302,2)</f>
        <v>0</v>
      </c>
      <c r="BL302" s="19" t="s">
        <v>113</v>
      </c>
      <c r="BM302" s="209" t="s">
        <v>447</v>
      </c>
    </row>
    <row r="303" s="2" customFormat="1">
      <c r="A303" s="40"/>
      <c r="B303" s="41"/>
      <c r="C303" s="42"/>
      <c r="D303" s="211" t="s">
        <v>120</v>
      </c>
      <c r="E303" s="42"/>
      <c r="F303" s="212" t="s">
        <v>448</v>
      </c>
      <c r="G303" s="42"/>
      <c r="H303" s="42"/>
      <c r="I303" s="213"/>
      <c r="J303" s="42"/>
      <c r="K303" s="42"/>
      <c r="L303" s="46"/>
      <c r="M303" s="214"/>
      <c r="N303" s="215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120</v>
      </c>
      <c r="AU303" s="19" t="s">
        <v>83</v>
      </c>
    </row>
    <row r="304" s="2" customFormat="1">
      <c r="A304" s="40"/>
      <c r="B304" s="41"/>
      <c r="C304" s="42"/>
      <c r="D304" s="229" t="s">
        <v>162</v>
      </c>
      <c r="E304" s="42"/>
      <c r="F304" s="230" t="s">
        <v>449</v>
      </c>
      <c r="G304" s="42"/>
      <c r="H304" s="42"/>
      <c r="I304" s="213"/>
      <c r="J304" s="42"/>
      <c r="K304" s="42"/>
      <c r="L304" s="46"/>
      <c r="M304" s="214"/>
      <c r="N304" s="215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162</v>
      </c>
      <c r="AU304" s="19" t="s">
        <v>83</v>
      </c>
    </row>
    <row r="305" s="14" customFormat="1">
      <c r="A305" s="14"/>
      <c r="B305" s="242"/>
      <c r="C305" s="243"/>
      <c r="D305" s="211" t="s">
        <v>178</v>
      </c>
      <c r="E305" s="244" t="s">
        <v>19</v>
      </c>
      <c r="F305" s="245" t="s">
        <v>408</v>
      </c>
      <c r="G305" s="243"/>
      <c r="H305" s="244" t="s">
        <v>19</v>
      </c>
      <c r="I305" s="246"/>
      <c r="J305" s="243"/>
      <c r="K305" s="243"/>
      <c r="L305" s="247"/>
      <c r="M305" s="248"/>
      <c r="N305" s="249"/>
      <c r="O305" s="249"/>
      <c r="P305" s="249"/>
      <c r="Q305" s="249"/>
      <c r="R305" s="249"/>
      <c r="S305" s="249"/>
      <c r="T305" s="250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1" t="s">
        <v>178</v>
      </c>
      <c r="AU305" s="251" t="s">
        <v>83</v>
      </c>
      <c r="AV305" s="14" t="s">
        <v>80</v>
      </c>
      <c r="AW305" s="14" t="s">
        <v>33</v>
      </c>
      <c r="AX305" s="14" t="s">
        <v>72</v>
      </c>
      <c r="AY305" s="251" t="s">
        <v>114</v>
      </c>
    </row>
    <row r="306" s="13" customFormat="1">
      <c r="A306" s="13"/>
      <c r="B306" s="231"/>
      <c r="C306" s="232"/>
      <c r="D306" s="211" t="s">
        <v>178</v>
      </c>
      <c r="E306" s="233" t="s">
        <v>19</v>
      </c>
      <c r="F306" s="234" t="s">
        <v>409</v>
      </c>
      <c r="G306" s="232"/>
      <c r="H306" s="235">
        <v>37.399999999999999</v>
      </c>
      <c r="I306" s="236"/>
      <c r="J306" s="232"/>
      <c r="K306" s="232"/>
      <c r="L306" s="237"/>
      <c r="M306" s="252"/>
      <c r="N306" s="253"/>
      <c r="O306" s="253"/>
      <c r="P306" s="253"/>
      <c r="Q306" s="253"/>
      <c r="R306" s="253"/>
      <c r="S306" s="253"/>
      <c r="T306" s="25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1" t="s">
        <v>178</v>
      </c>
      <c r="AU306" s="241" t="s">
        <v>83</v>
      </c>
      <c r="AV306" s="13" t="s">
        <v>83</v>
      </c>
      <c r="AW306" s="13" t="s">
        <v>33</v>
      </c>
      <c r="AX306" s="13" t="s">
        <v>72</v>
      </c>
      <c r="AY306" s="241" t="s">
        <v>114</v>
      </c>
    </row>
    <row r="307" s="13" customFormat="1">
      <c r="A307" s="13"/>
      <c r="B307" s="231"/>
      <c r="C307" s="232"/>
      <c r="D307" s="211" t="s">
        <v>178</v>
      </c>
      <c r="E307" s="233" t="s">
        <v>19</v>
      </c>
      <c r="F307" s="234" t="s">
        <v>410</v>
      </c>
      <c r="G307" s="232"/>
      <c r="H307" s="235">
        <v>51</v>
      </c>
      <c r="I307" s="236"/>
      <c r="J307" s="232"/>
      <c r="K307" s="232"/>
      <c r="L307" s="237"/>
      <c r="M307" s="252"/>
      <c r="N307" s="253"/>
      <c r="O307" s="253"/>
      <c r="P307" s="253"/>
      <c r="Q307" s="253"/>
      <c r="R307" s="253"/>
      <c r="S307" s="253"/>
      <c r="T307" s="25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1" t="s">
        <v>178</v>
      </c>
      <c r="AU307" s="241" t="s">
        <v>83</v>
      </c>
      <c r="AV307" s="13" t="s">
        <v>83</v>
      </c>
      <c r="AW307" s="13" t="s">
        <v>33</v>
      </c>
      <c r="AX307" s="13" t="s">
        <v>72</v>
      </c>
      <c r="AY307" s="241" t="s">
        <v>114</v>
      </c>
    </row>
    <row r="308" s="13" customFormat="1">
      <c r="A308" s="13"/>
      <c r="B308" s="231"/>
      <c r="C308" s="232"/>
      <c r="D308" s="211" t="s">
        <v>178</v>
      </c>
      <c r="E308" s="233" t="s">
        <v>19</v>
      </c>
      <c r="F308" s="234" t="s">
        <v>411</v>
      </c>
      <c r="G308" s="232"/>
      <c r="H308" s="235">
        <v>10.313000000000001</v>
      </c>
      <c r="I308" s="236"/>
      <c r="J308" s="232"/>
      <c r="K308" s="232"/>
      <c r="L308" s="237"/>
      <c r="M308" s="252"/>
      <c r="N308" s="253"/>
      <c r="O308" s="253"/>
      <c r="P308" s="253"/>
      <c r="Q308" s="253"/>
      <c r="R308" s="253"/>
      <c r="S308" s="253"/>
      <c r="T308" s="254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1" t="s">
        <v>178</v>
      </c>
      <c r="AU308" s="241" t="s">
        <v>83</v>
      </c>
      <c r="AV308" s="13" t="s">
        <v>83</v>
      </c>
      <c r="AW308" s="13" t="s">
        <v>33</v>
      </c>
      <c r="AX308" s="13" t="s">
        <v>72</v>
      </c>
      <c r="AY308" s="241" t="s">
        <v>114</v>
      </c>
    </row>
    <row r="309" s="13" customFormat="1">
      <c r="A309" s="13"/>
      <c r="B309" s="231"/>
      <c r="C309" s="232"/>
      <c r="D309" s="211" t="s">
        <v>178</v>
      </c>
      <c r="E309" s="233" t="s">
        <v>19</v>
      </c>
      <c r="F309" s="234" t="s">
        <v>412</v>
      </c>
      <c r="G309" s="232"/>
      <c r="H309" s="235">
        <v>31.725000000000001</v>
      </c>
      <c r="I309" s="236"/>
      <c r="J309" s="232"/>
      <c r="K309" s="232"/>
      <c r="L309" s="237"/>
      <c r="M309" s="252"/>
      <c r="N309" s="253"/>
      <c r="O309" s="253"/>
      <c r="P309" s="253"/>
      <c r="Q309" s="253"/>
      <c r="R309" s="253"/>
      <c r="S309" s="253"/>
      <c r="T309" s="25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1" t="s">
        <v>178</v>
      </c>
      <c r="AU309" s="241" t="s">
        <v>83</v>
      </c>
      <c r="AV309" s="13" t="s">
        <v>83</v>
      </c>
      <c r="AW309" s="13" t="s">
        <v>33</v>
      </c>
      <c r="AX309" s="13" t="s">
        <v>72</v>
      </c>
      <c r="AY309" s="241" t="s">
        <v>114</v>
      </c>
    </row>
    <row r="310" s="16" customFormat="1">
      <c r="A310" s="16"/>
      <c r="B310" s="276"/>
      <c r="C310" s="277"/>
      <c r="D310" s="211" t="s">
        <v>178</v>
      </c>
      <c r="E310" s="278" t="s">
        <v>19</v>
      </c>
      <c r="F310" s="279" t="s">
        <v>367</v>
      </c>
      <c r="G310" s="277"/>
      <c r="H310" s="280">
        <v>130.43800000000002</v>
      </c>
      <c r="I310" s="281"/>
      <c r="J310" s="277"/>
      <c r="K310" s="277"/>
      <c r="L310" s="282"/>
      <c r="M310" s="283"/>
      <c r="N310" s="284"/>
      <c r="O310" s="284"/>
      <c r="P310" s="284"/>
      <c r="Q310" s="284"/>
      <c r="R310" s="284"/>
      <c r="S310" s="284"/>
      <c r="T310" s="285"/>
      <c r="U310" s="16"/>
      <c r="V310" s="16"/>
      <c r="W310" s="16"/>
      <c r="X310" s="16"/>
      <c r="Y310" s="16"/>
      <c r="Z310" s="16"/>
      <c r="AA310" s="16"/>
      <c r="AB310" s="16"/>
      <c r="AC310" s="16"/>
      <c r="AD310" s="16"/>
      <c r="AE310" s="16"/>
      <c r="AT310" s="286" t="s">
        <v>178</v>
      </c>
      <c r="AU310" s="286" t="s">
        <v>83</v>
      </c>
      <c r="AV310" s="16" t="s">
        <v>124</v>
      </c>
      <c r="AW310" s="16" t="s">
        <v>33</v>
      </c>
      <c r="AX310" s="16" t="s">
        <v>72</v>
      </c>
      <c r="AY310" s="286" t="s">
        <v>114</v>
      </c>
    </row>
    <row r="311" s="14" customFormat="1">
      <c r="A311" s="14"/>
      <c r="B311" s="242"/>
      <c r="C311" s="243"/>
      <c r="D311" s="211" t="s">
        <v>178</v>
      </c>
      <c r="E311" s="244" t="s">
        <v>19</v>
      </c>
      <c r="F311" s="245" t="s">
        <v>413</v>
      </c>
      <c r="G311" s="243"/>
      <c r="H311" s="244" t="s">
        <v>19</v>
      </c>
      <c r="I311" s="246"/>
      <c r="J311" s="243"/>
      <c r="K311" s="243"/>
      <c r="L311" s="247"/>
      <c r="M311" s="248"/>
      <c r="N311" s="249"/>
      <c r="O311" s="249"/>
      <c r="P311" s="249"/>
      <c r="Q311" s="249"/>
      <c r="R311" s="249"/>
      <c r="S311" s="249"/>
      <c r="T311" s="250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1" t="s">
        <v>178</v>
      </c>
      <c r="AU311" s="251" t="s">
        <v>83</v>
      </c>
      <c r="AV311" s="14" t="s">
        <v>80</v>
      </c>
      <c r="AW311" s="14" t="s">
        <v>33</v>
      </c>
      <c r="AX311" s="14" t="s">
        <v>72</v>
      </c>
      <c r="AY311" s="251" t="s">
        <v>114</v>
      </c>
    </row>
    <row r="312" s="13" customFormat="1">
      <c r="A312" s="13"/>
      <c r="B312" s="231"/>
      <c r="C312" s="232"/>
      <c r="D312" s="211" t="s">
        <v>178</v>
      </c>
      <c r="E312" s="233" t="s">
        <v>19</v>
      </c>
      <c r="F312" s="234" t="s">
        <v>414</v>
      </c>
      <c r="G312" s="232"/>
      <c r="H312" s="235">
        <v>213.06200000000001</v>
      </c>
      <c r="I312" s="236"/>
      <c r="J312" s="232"/>
      <c r="K312" s="232"/>
      <c r="L312" s="237"/>
      <c r="M312" s="252"/>
      <c r="N312" s="253"/>
      <c r="O312" s="253"/>
      <c r="P312" s="253"/>
      <c r="Q312" s="253"/>
      <c r="R312" s="253"/>
      <c r="S312" s="253"/>
      <c r="T312" s="254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1" t="s">
        <v>178</v>
      </c>
      <c r="AU312" s="241" t="s">
        <v>83</v>
      </c>
      <c r="AV312" s="13" t="s">
        <v>83</v>
      </c>
      <c r="AW312" s="13" t="s">
        <v>33</v>
      </c>
      <c r="AX312" s="13" t="s">
        <v>72</v>
      </c>
      <c r="AY312" s="241" t="s">
        <v>114</v>
      </c>
    </row>
    <row r="313" s="16" customFormat="1">
      <c r="A313" s="16"/>
      <c r="B313" s="276"/>
      <c r="C313" s="277"/>
      <c r="D313" s="211" t="s">
        <v>178</v>
      </c>
      <c r="E313" s="278" t="s">
        <v>19</v>
      </c>
      <c r="F313" s="279" t="s">
        <v>367</v>
      </c>
      <c r="G313" s="277"/>
      <c r="H313" s="280">
        <v>213.06200000000001</v>
      </c>
      <c r="I313" s="281"/>
      <c r="J313" s="277"/>
      <c r="K313" s="277"/>
      <c r="L313" s="282"/>
      <c r="M313" s="283"/>
      <c r="N313" s="284"/>
      <c r="O313" s="284"/>
      <c r="P313" s="284"/>
      <c r="Q313" s="284"/>
      <c r="R313" s="284"/>
      <c r="S313" s="284"/>
      <c r="T313" s="285"/>
      <c r="U313" s="16"/>
      <c r="V313" s="16"/>
      <c r="W313" s="16"/>
      <c r="X313" s="16"/>
      <c r="Y313" s="16"/>
      <c r="Z313" s="16"/>
      <c r="AA313" s="16"/>
      <c r="AB313" s="16"/>
      <c r="AC313" s="16"/>
      <c r="AD313" s="16"/>
      <c r="AE313" s="16"/>
      <c r="AT313" s="286" t="s">
        <v>178</v>
      </c>
      <c r="AU313" s="286" t="s">
        <v>83</v>
      </c>
      <c r="AV313" s="16" t="s">
        <v>124</v>
      </c>
      <c r="AW313" s="16" t="s">
        <v>33</v>
      </c>
      <c r="AX313" s="16" t="s">
        <v>72</v>
      </c>
      <c r="AY313" s="286" t="s">
        <v>114</v>
      </c>
    </row>
    <row r="314" s="15" customFormat="1">
      <c r="A314" s="15"/>
      <c r="B314" s="255"/>
      <c r="C314" s="256"/>
      <c r="D314" s="211" t="s">
        <v>178</v>
      </c>
      <c r="E314" s="257" t="s">
        <v>19</v>
      </c>
      <c r="F314" s="258" t="s">
        <v>227</v>
      </c>
      <c r="G314" s="256"/>
      <c r="H314" s="259">
        <v>343.5</v>
      </c>
      <c r="I314" s="260"/>
      <c r="J314" s="256"/>
      <c r="K314" s="256"/>
      <c r="L314" s="261"/>
      <c r="M314" s="262"/>
      <c r="N314" s="263"/>
      <c r="O314" s="263"/>
      <c r="P314" s="263"/>
      <c r="Q314" s="263"/>
      <c r="R314" s="263"/>
      <c r="S314" s="263"/>
      <c r="T314" s="264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65" t="s">
        <v>178</v>
      </c>
      <c r="AU314" s="265" t="s">
        <v>83</v>
      </c>
      <c r="AV314" s="15" t="s">
        <v>113</v>
      </c>
      <c r="AW314" s="15" t="s">
        <v>33</v>
      </c>
      <c r="AX314" s="15" t="s">
        <v>80</v>
      </c>
      <c r="AY314" s="265" t="s">
        <v>114</v>
      </c>
    </row>
    <row r="315" s="2" customFormat="1" ht="16.5" customHeight="1">
      <c r="A315" s="40"/>
      <c r="B315" s="41"/>
      <c r="C315" s="266" t="s">
        <v>450</v>
      </c>
      <c r="D315" s="266" t="s">
        <v>279</v>
      </c>
      <c r="E315" s="267" t="s">
        <v>451</v>
      </c>
      <c r="F315" s="268" t="s">
        <v>452</v>
      </c>
      <c r="G315" s="269" t="s">
        <v>197</v>
      </c>
      <c r="H315" s="270">
        <v>353.80500000000001</v>
      </c>
      <c r="I315" s="271"/>
      <c r="J315" s="272">
        <f>ROUND(I315*H315,2)</f>
        <v>0</v>
      </c>
      <c r="K315" s="268" t="s">
        <v>159</v>
      </c>
      <c r="L315" s="273"/>
      <c r="M315" s="274" t="s">
        <v>19</v>
      </c>
      <c r="N315" s="275" t="s">
        <v>43</v>
      </c>
      <c r="O315" s="86"/>
      <c r="P315" s="207">
        <f>O315*H315</f>
        <v>0</v>
      </c>
      <c r="Q315" s="207">
        <v>0.17599999999999999</v>
      </c>
      <c r="R315" s="207">
        <f>Q315*H315</f>
        <v>62.269680000000001</v>
      </c>
      <c r="S315" s="207">
        <v>0</v>
      </c>
      <c r="T315" s="208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09" t="s">
        <v>147</v>
      </c>
      <c r="AT315" s="209" t="s">
        <v>279</v>
      </c>
      <c r="AU315" s="209" t="s">
        <v>83</v>
      </c>
      <c r="AY315" s="19" t="s">
        <v>114</v>
      </c>
      <c r="BE315" s="210">
        <f>IF(N315="základní",J315,0)</f>
        <v>0</v>
      </c>
      <c r="BF315" s="210">
        <f>IF(N315="snížená",J315,0)</f>
        <v>0</v>
      </c>
      <c r="BG315" s="210">
        <f>IF(N315="zákl. přenesená",J315,0)</f>
        <v>0</v>
      </c>
      <c r="BH315" s="210">
        <f>IF(N315="sníž. přenesená",J315,0)</f>
        <v>0</v>
      </c>
      <c r="BI315" s="210">
        <f>IF(N315="nulová",J315,0)</f>
        <v>0</v>
      </c>
      <c r="BJ315" s="19" t="s">
        <v>80</v>
      </c>
      <c r="BK315" s="210">
        <f>ROUND(I315*H315,2)</f>
        <v>0</v>
      </c>
      <c r="BL315" s="19" t="s">
        <v>113</v>
      </c>
      <c r="BM315" s="209" t="s">
        <v>453</v>
      </c>
    </row>
    <row r="316" s="2" customFormat="1">
      <c r="A316" s="40"/>
      <c r="B316" s="41"/>
      <c r="C316" s="42"/>
      <c r="D316" s="211" t="s">
        <v>120</v>
      </c>
      <c r="E316" s="42"/>
      <c r="F316" s="212" t="s">
        <v>452</v>
      </c>
      <c r="G316" s="42"/>
      <c r="H316" s="42"/>
      <c r="I316" s="213"/>
      <c r="J316" s="42"/>
      <c r="K316" s="42"/>
      <c r="L316" s="46"/>
      <c r="M316" s="214"/>
      <c r="N316" s="215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120</v>
      </c>
      <c r="AU316" s="19" t="s">
        <v>83</v>
      </c>
    </row>
    <row r="317" s="13" customFormat="1">
      <c r="A317" s="13"/>
      <c r="B317" s="231"/>
      <c r="C317" s="232"/>
      <c r="D317" s="211" t="s">
        <v>178</v>
      </c>
      <c r="E317" s="232"/>
      <c r="F317" s="234" t="s">
        <v>454</v>
      </c>
      <c r="G317" s="232"/>
      <c r="H317" s="235">
        <v>353.80500000000001</v>
      </c>
      <c r="I317" s="236"/>
      <c r="J317" s="232"/>
      <c r="K317" s="232"/>
      <c r="L317" s="237"/>
      <c r="M317" s="252"/>
      <c r="N317" s="253"/>
      <c r="O317" s="253"/>
      <c r="P317" s="253"/>
      <c r="Q317" s="253"/>
      <c r="R317" s="253"/>
      <c r="S317" s="253"/>
      <c r="T317" s="254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1" t="s">
        <v>178</v>
      </c>
      <c r="AU317" s="241" t="s">
        <v>83</v>
      </c>
      <c r="AV317" s="13" t="s">
        <v>83</v>
      </c>
      <c r="AW317" s="13" t="s">
        <v>4</v>
      </c>
      <c r="AX317" s="13" t="s">
        <v>80</v>
      </c>
      <c r="AY317" s="241" t="s">
        <v>114</v>
      </c>
    </row>
    <row r="318" s="2" customFormat="1" ht="33" customHeight="1">
      <c r="A318" s="40"/>
      <c r="B318" s="41"/>
      <c r="C318" s="198" t="s">
        <v>455</v>
      </c>
      <c r="D318" s="198" t="s">
        <v>115</v>
      </c>
      <c r="E318" s="199" t="s">
        <v>456</v>
      </c>
      <c r="F318" s="200" t="s">
        <v>457</v>
      </c>
      <c r="G318" s="201" t="s">
        <v>197</v>
      </c>
      <c r="H318" s="202">
        <v>106.486</v>
      </c>
      <c r="I318" s="203"/>
      <c r="J318" s="204">
        <f>ROUND(I318*H318,2)</f>
        <v>0</v>
      </c>
      <c r="K318" s="200" t="s">
        <v>159</v>
      </c>
      <c r="L318" s="46"/>
      <c r="M318" s="205" t="s">
        <v>19</v>
      </c>
      <c r="N318" s="206" t="s">
        <v>43</v>
      </c>
      <c r="O318" s="86"/>
      <c r="P318" s="207">
        <f>O318*H318</f>
        <v>0</v>
      </c>
      <c r="Q318" s="207">
        <v>0.10100000000000001</v>
      </c>
      <c r="R318" s="207">
        <f>Q318*H318</f>
        <v>10.755086</v>
      </c>
      <c r="S318" s="207">
        <v>0</v>
      </c>
      <c r="T318" s="208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09" t="s">
        <v>113</v>
      </c>
      <c r="AT318" s="209" t="s">
        <v>115</v>
      </c>
      <c r="AU318" s="209" t="s">
        <v>83</v>
      </c>
      <c r="AY318" s="19" t="s">
        <v>114</v>
      </c>
      <c r="BE318" s="210">
        <f>IF(N318="základní",J318,0)</f>
        <v>0</v>
      </c>
      <c r="BF318" s="210">
        <f>IF(N318="snížená",J318,0)</f>
        <v>0</v>
      </c>
      <c r="BG318" s="210">
        <f>IF(N318="zákl. přenesená",J318,0)</f>
        <v>0</v>
      </c>
      <c r="BH318" s="210">
        <f>IF(N318="sníž. přenesená",J318,0)</f>
        <v>0</v>
      </c>
      <c r="BI318" s="210">
        <f>IF(N318="nulová",J318,0)</f>
        <v>0</v>
      </c>
      <c r="BJ318" s="19" t="s">
        <v>80</v>
      </c>
      <c r="BK318" s="210">
        <f>ROUND(I318*H318,2)</f>
        <v>0</v>
      </c>
      <c r="BL318" s="19" t="s">
        <v>113</v>
      </c>
      <c r="BM318" s="209" t="s">
        <v>458</v>
      </c>
    </row>
    <row r="319" s="2" customFormat="1">
      <c r="A319" s="40"/>
      <c r="B319" s="41"/>
      <c r="C319" s="42"/>
      <c r="D319" s="211" t="s">
        <v>120</v>
      </c>
      <c r="E319" s="42"/>
      <c r="F319" s="212" t="s">
        <v>459</v>
      </c>
      <c r="G319" s="42"/>
      <c r="H319" s="42"/>
      <c r="I319" s="213"/>
      <c r="J319" s="42"/>
      <c r="K319" s="42"/>
      <c r="L319" s="46"/>
      <c r="M319" s="214"/>
      <c r="N319" s="215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120</v>
      </c>
      <c r="AU319" s="19" t="s">
        <v>83</v>
      </c>
    </row>
    <row r="320" s="2" customFormat="1">
      <c r="A320" s="40"/>
      <c r="B320" s="41"/>
      <c r="C320" s="42"/>
      <c r="D320" s="229" t="s">
        <v>162</v>
      </c>
      <c r="E320" s="42"/>
      <c r="F320" s="230" t="s">
        <v>460</v>
      </c>
      <c r="G320" s="42"/>
      <c r="H320" s="42"/>
      <c r="I320" s="213"/>
      <c r="J320" s="42"/>
      <c r="K320" s="42"/>
      <c r="L320" s="46"/>
      <c r="M320" s="214"/>
      <c r="N320" s="215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162</v>
      </c>
      <c r="AU320" s="19" t="s">
        <v>83</v>
      </c>
    </row>
    <row r="321" s="14" customFormat="1">
      <c r="A321" s="14"/>
      <c r="B321" s="242"/>
      <c r="C321" s="243"/>
      <c r="D321" s="211" t="s">
        <v>178</v>
      </c>
      <c r="E321" s="244" t="s">
        <v>19</v>
      </c>
      <c r="F321" s="245" t="s">
        <v>368</v>
      </c>
      <c r="G321" s="243"/>
      <c r="H321" s="244" t="s">
        <v>19</v>
      </c>
      <c r="I321" s="246"/>
      <c r="J321" s="243"/>
      <c r="K321" s="243"/>
      <c r="L321" s="247"/>
      <c r="M321" s="248"/>
      <c r="N321" s="249"/>
      <c r="O321" s="249"/>
      <c r="P321" s="249"/>
      <c r="Q321" s="249"/>
      <c r="R321" s="249"/>
      <c r="S321" s="249"/>
      <c r="T321" s="250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1" t="s">
        <v>178</v>
      </c>
      <c r="AU321" s="251" t="s">
        <v>83</v>
      </c>
      <c r="AV321" s="14" t="s">
        <v>80</v>
      </c>
      <c r="AW321" s="14" t="s">
        <v>33</v>
      </c>
      <c r="AX321" s="14" t="s">
        <v>72</v>
      </c>
      <c r="AY321" s="251" t="s">
        <v>114</v>
      </c>
    </row>
    <row r="322" s="14" customFormat="1">
      <c r="A322" s="14"/>
      <c r="B322" s="242"/>
      <c r="C322" s="243"/>
      <c r="D322" s="211" t="s">
        <v>178</v>
      </c>
      <c r="E322" s="244" t="s">
        <v>19</v>
      </c>
      <c r="F322" s="245" t="s">
        <v>393</v>
      </c>
      <c r="G322" s="243"/>
      <c r="H322" s="244" t="s">
        <v>19</v>
      </c>
      <c r="I322" s="246"/>
      <c r="J322" s="243"/>
      <c r="K322" s="243"/>
      <c r="L322" s="247"/>
      <c r="M322" s="248"/>
      <c r="N322" s="249"/>
      <c r="O322" s="249"/>
      <c r="P322" s="249"/>
      <c r="Q322" s="249"/>
      <c r="R322" s="249"/>
      <c r="S322" s="249"/>
      <c r="T322" s="250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1" t="s">
        <v>178</v>
      </c>
      <c r="AU322" s="251" t="s">
        <v>83</v>
      </c>
      <c r="AV322" s="14" t="s">
        <v>80</v>
      </c>
      <c r="AW322" s="14" t="s">
        <v>4</v>
      </c>
      <c r="AX322" s="14" t="s">
        <v>72</v>
      </c>
      <c r="AY322" s="251" t="s">
        <v>114</v>
      </c>
    </row>
    <row r="323" s="13" customFormat="1">
      <c r="A323" s="13"/>
      <c r="B323" s="231"/>
      <c r="C323" s="232"/>
      <c r="D323" s="211" t="s">
        <v>178</v>
      </c>
      <c r="E323" s="233" t="s">
        <v>19</v>
      </c>
      <c r="F323" s="234" t="s">
        <v>394</v>
      </c>
      <c r="G323" s="232"/>
      <c r="H323" s="235">
        <v>56.969999999999999</v>
      </c>
      <c r="I323" s="236"/>
      <c r="J323" s="232"/>
      <c r="K323" s="232"/>
      <c r="L323" s="237"/>
      <c r="M323" s="252"/>
      <c r="N323" s="253"/>
      <c r="O323" s="253"/>
      <c r="P323" s="253"/>
      <c r="Q323" s="253"/>
      <c r="R323" s="253"/>
      <c r="S323" s="253"/>
      <c r="T323" s="254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1" t="s">
        <v>178</v>
      </c>
      <c r="AU323" s="241" t="s">
        <v>83</v>
      </c>
      <c r="AV323" s="13" t="s">
        <v>83</v>
      </c>
      <c r="AW323" s="13" t="s">
        <v>33</v>
      </c>
      <c r="AX323" s="13" t="s">
        <v>72</v>
      </c>
      <c r="AY323" s="241" t="s">
        <v>114</v>
      </c>
    </row>
    <row r="324" s="13" customFormat="1">
      <c r="A324" s="13"/>
      <c r="B324" s="231"/>
      <c r="C324" s="232"/>
      <c r="D324" s="211" t="s">
        <v>178</v>
      </c>
      <c r="E324" s="233" t="s">
        <v>19</v>
      </c>
      <c r="F324" s="234" t="s">
        <v>395</v>
      </c>
      <c r="G324" s="232"/>
      <c r="H324" s="235">
        <v>24.460999999999999</v>
      </c>
      <c r="I324" s="236"/>
      <c r="J324" s="232"/>
      <c r="K324" s="232"/>
      <c r="L324" s="237"/>
      <c r="M324" s="252"/>
      <c r="N324" s="253"/>
      <c r="O324" s="253"/>
      <c r="P324" s="253"/>
      <c r="Q324" s="253"/>
      <c r="R324" s="253"/>
      <c r="S324" s="253"/>
      <c r="T324" s="254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1" t="s">
        <v>178</v>
      </c>
      <c r="AU324" s="241" t="s">
        <v>83</v>
      </c>
      <c r="AV324" s="13" t="s">
        <v>83</v>
      </c>
      <c r="AW324" s="13" t="s">
        <v>33</v>
      </c>
      <c r="AX324" s="13" t="s">
        <v>72</v>
      </c>
      <c r="AY324" s="241" t="s">
        <v>114</v>
      </c>
    </row>
    <row r="325" s="14" customFormat="1">
      <c r="A325" s="14"/>
      <c r="B325" s="242"/>
      <c r="C325" s="243"/>
      <c r="D325" s="211" t="s">
        <v>178</v>
      </c>
      <c r="E325" s="244" t="s">
        <v>19</v>
      </c>
      <c r="F325" s="245" t="s">
        <v>396</v>
      </c>
      <c r="G325" s="243"/>
      <c r="H325" s="244" t="s">
        <v>19</v>
      </c>
      <c r="I325" s="246"/>
      <c r="J325" s="243"/>
      <c r="K325" s="243"/>
      <c r="L325" s="247"/>
      <c r="M325" s="248"/>
      <c r="N325" s="249"/>
      <c r="O325" s="249"/>
      <c r="P325" s="249"/>
      <c r="Q325" s="249"/>
      <c r="R325" s="249"/>
      <c r="S325" s="249"/>
      <c r="T325" s="250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1" t="s">
        <v>178</v>
      </c>
      <c r="AU325" s="251" t="s">
        <v>83</v>
      </c>
      <c r="AV325" s="14" t="s">
        <v>80</v>
      </c>
      <c r="AW325" s="14" t="s">
        <v>33</v>
      </c>
      <c r="AX325" s="14" t="s">
        <v>72</v>
      </c>
      <c r="AY325" s="251" t="s">
        <v>114</v>
      </c>
    </row>
    <row r="326" s="13" customFormat="1">
      <c r="A326" s="13"/>
      <c r="B326" s="231"/>
      <c r="C326" s="232"/>
      <c r="D326" s="211" t="s">
        <v>178</v>
      </c>
      <c r="E326" s="233" t="s">
        <v>19</v>
      </c>
      <c r="F326" s="234" t="s">
        <v>397</v>
      </c>
      <c r="G326" s="232"/>
      <c r="H326" s="235">
        <v>12.263</v>
      </c>
      <c r="I326" s="236"/>
      <c r="J326" s="232"/>
      <c r="K326" s="232"/>
      <c r="L326" s="237"/>
      <c r="M326" s="252"/>
      <c r="N326" s="253"/>
      <c r="O326" s="253"/>
      <c r="P326" s="253"/>
      <c r="Q326" s="253"/>
      <c r="R326" s="253"/>
      <c r="S326" s="253"/>
      <c r="T326" s="254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1" t="s">
        <v>178</v>
      </c>
      <c r="AU326" s="241" t="s">
        <v>83</v>
      </c>
      <c r="AV326" s="13" t="s">
        <v>83</v>
      </c>
      <c r="AW326" s="13" t="s">
        <v>33</v>
      </c>
      <c r="AX326" s="13" t="s">
        <v>72</v>
      </c>
      <c r="AY326" s="241" t="s">
        <v>114</v>
      </c>
    </row>
    <row r="327" s="14" customFormat="1">
      <c r="A327" s="14"/>
      <c r="B327" s="242"/>
      <c r="C327" s="243"/>
      <c r="D327" s="211" t="s">
        <v>178</v>
      </c>
      <c r="E327" s="244" t="s">
        <v>19</v>
      </c>
      <c r="F327" s="245" t="s">
        <v>398</v>
      </c>
      <c r="G327" s="243"/>
      <c r="H327" s="244" t="s">
        <v>19</v>
      </c>
      <c r="I327" s="246"/>
      <c r="J327" s="243"/>
      <c r="K327" s="243"/>
      <c r="L327" s="247"/>
      <c r="M327" s="248"/>
      <c r="N327" s="249"/>
      <c r="O327" s="249"/>
      <c r="P327" s="249"/>
      <c r="Q327" s="249"/>
      <c r="R327" s="249"/>
      <c r="S327" s="249"/>
      <c r="T327" s="250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1" t="s">
        <v>178</v>
      </c>
      <c r="AU327" s="251" t="s">
        <v>83</v>
      </c>
      <c r="AV327" s="14" t="s">
        <v>80</v>
      </c>
      <c r="AW327" s="14" t="s">
        <v>33</v>
      </c>
      <c r="AX327" s="14" t="s">
        <v>72</v>
      </c>
      <c r="AY327" s="251" t="s">
        <v>114</v>
      </c>
    </row>
    <row r="328" s="13" customFormat="1">
      <c r="A328" s="13"/>
      <c r="B328" s="231"/>
      <c r="C328" s="232"/>
      <c r="D328" s="211" t="s">
        <v>178</v>
      </c>
      <c r="E328" s="233" t="s">
        <v>19</v>
      </c>
      <c r="F328" s="234" t="s">
        <v>399</v>
      </c>
      <c r="G328" s="232"/>
      <c r="H328" s="235">
        <v>9.0299999999999994</v>
      </c>
      <c r="I328" s="236"/>
      <c r="J328" s="232"/>
      <c r="K328" s="232"/>
      <c r="L328" s="237"/>
      <c r="M328" s="252"/>
      <c r="N328" s="253"/>
      <c r="O328" s="253"/>
      <c r="P328" s="253"/>
      <c r="Q328" s="253"/>
      <c r="R328" s="253"/>
      <c r="S328" s="253"/>
      <c r="T328" s="254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1" t="s">
        <v>178</v>
      </c>
      <c r="AU328" s="241" t="s">
        <v>83</v>
      </c>
      <c r="AV328" s="13" t="s">
        <v>83</v>
      </c>
      <c r="AW328" s="13" t="s">
        <v>33</v>
      </c>
      <c r="AX328" s="13" t="s">
        <v>72</v>
      </c>
      <c r="AY328" s="241" t="s">
        <v>114</v>
      </c>
    </row>
    <row r="329" s="14" customFormat="1">
      <c r="A329" s="14"/>
      <c r="B329" s="242"/>
      <c r="C329" s="243"/>
      <c r="D329" s="211" t="s">
        <v>178</v>
      </c>
      <c r="E329" s="244" t="s">
        <v>19</v>
      </c>
      <c r="F329" s="245" t="s">
        <v>400</v>
      </c>
      <c r="G329" s="243"/>
      <c r="H329" s="244" t="s">
        <v>19</v>
      </c>
      <c r="I329" s="246"/>
      <c r="J329" s="243"/>
      <c r="K329" s="243"/>
      <c r="L329" s="247"/>
      <c r="M329" s="248"/>
      <c r="N329" s="249"/>
      <c r="O329" s="249"/>
      <c r="P329" s="249"/>
      <c r="Q329" s="249"/>
      <c r="R329" s="249"/>
      <c r="S329" s="249"/>
      <c r="T329" s="250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1" t="s">
        <v>178</v>
      </c>
      <c r="AU329" s="251" t="s">
        <v>83</v>
      </c>
      <c r="AV329" s="14" t="s">
        <v>80</v>
      </c>
      <c r="AW329" s="14" t="s">
        <v>33</v>
      </c>
      <c r="AX329" s="14" t="s">
        <v>72</v>
      </c>
      <c r="AY329" s="251" t="s">
        <v>114</v>
      </c>
    </row>
    <row r="330" s="13" customFormat="1">
      <c r="A330" s="13"/>
      <c r="B330" s="231"/>
      <c r="C330" s="232"/>
      <c r="D330" s="211" t="s">
        <v>178</v>
      </c>
      <c r="E330" s="233" t="s">
        <v>19</v>
      </c>
      <c r="F330" s="234" t="s">
        <v>401</v>
      </c>
      <c r="G330" s="232"/>
      <c r="H330" s="235">
        <v>3.762</v>
      </c>
      <c r="I330" s="236"/>
      <c r="J330" s="232"/>
      <c r="K330" s="232"/>
      <c r="L330" s="237"/>
      <c r="M330" s="252"/>
      <c r="N330" s="253"/>
      <c r="O330" s="253"/>
      <c r="P330" s="253"/>
      <c r="Q330" s="253"/>
      <c r="R330" s="253"/>
      <c r="S330" s="253"/>
      <c r="T330" s="254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1" t="s">
        <v>178</v>
      </c>
      <c r="AU330" s="241" t="s">
        <v>83</v>
      </c>
      <c r="AV330" s="13" t="s">
        <v>83</v>
      </c>
      <c r="AW330" s="13" t="s">
        <v>33</v>
      </c>
      <c r="AX330" s="13" t="s">
        <v>72</v>
      </c>
      <c r="AY330" s="241" t="s">
        <v>114</v>
      </c>
    </row>
    <row r="331" s="15" customFormat="1">
      <c r="A331" s="15"/>
      <c r="B331" s="255"/>
      <c r="C331" s="256"/>
      <c r="D331" s="211" t="s">
        <v>178</v>
      </c>
      <c r="E331" s="257" t="s">
        <v>19</v>
      </c>
      <c r="F331" s="258" t="s">
        <v>227</v>
      </c>
      <c r="G331" s="256"/>
      <c r="H331" s="259">
        <v>106.486</v>
      </c>
      <c r="I331" s="260"/>
      <c r="J331" s="256"/>
      <c r="K331" s="256"/>
      <c r="L331" s="261"/>
      <c r="M331" s="262"/>
      <c r="N331" s="263"/>
      <c r="O331" s="263"/>
      <c r="P331" s="263"/>
      <c r="Q331" s="263"/>
      <c r="R331" s="263"/>
      <c r="S331" s="263"/>
      <c r="T331" s="264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65" t="s">
        <v>178</v>
      </c>
      <c r="AU331" s="265" t="s">
        <v>83</v>
      </c>
      <c r="AV331" s="15" t="s">
        <v>113</v>
      </c>
      <c r="AW331" s="15" t="s">
        <v>33</v>
      </c>
      <c r="AX331" s="15" t="s">
        <v>80</v>
      </c>
      <c r="AY331" s="265" t="s">
        <v>114</v>
      </c>
    </row>
    <row r="332" s="2" customFormat="1" ht="21.75" customHeight="1">
      <c r="A332" s="40"/>
      <c r="B332" s="41"/>
      <c r="C332" s="266" t="s">
        <v>461</v>
      </c>
      <c r="D332" s="266" t="s">
        <v>279</v>
      </c>
      <c r="E332" s="267" t="s">
        <v>462</v>
      </c>
      <c r="F332" s="268" t="s">
        <v>463</v>
      </c>
      <c r="G332" s="269" t="s">
        <v>197</v>
      </c>
      <c r="H332" s="270">
        <v>109.681</v>
      </c>
      <c r="I332" s="271"/>
      <c r="J332" s="272">
        <f>ROUND(I332*H332,2)</f>
        <v>0</v>
      </c>
      <c r="K332" s="268" t="s">
        <v>19</v>
      </c>
      <c r="L332" s="273"/>
      <c r="M332" s="274" t="s">
        <v>19</v>
      </c>
      <c r="N332" s="275" t="s">
        <v>43</v>
      </c>
      <c r="O332" s="86"/>
      <c r="P332" s="207">
        <f>O332*H332</f>
        <v>0</v>
      </c>
      <c r="Q332" s="207">
        <v>0.083500000000000005</v>
      </c>
      <c r="R332" s="207">
        <f>Q332*H332</f>
        <v>9.1583635000000001</v>
      </c>
      <c r="S332" s="207">
        <v>0</v>
      </c>
      <c r="T332" s="208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09" t="s">
        <v>147</v>
      </c>
      <c r="AT332" s="209" t="s">
        <v>279</v>
      </c>
      <c r="AU332" s="209" t="s">
        <v>83</v>
      </c>
      <c r="AY332" s="19" t="s">
        <v>114</v>
      </c>
      <c r="BE332" s="210">
        <f>IF(N332="základní",J332,0)</f>
        <v>0</v>
      </c>
      <c r="BF332" s="210">
        <f>IF(N332="snížená",J332,0)</f>
        <v>0</v>
      </c>
      <c r="BG332" s="210">
        <f>IF(N332="zákl. přenesená",J332,0)</f>
        <v>0</v>
      </c>
      <c r="BH332" s="210">
        <f>IF(N332="sníž. přenesená",J332,0)</f>
        <v>0</v>
      </c>
      <c r="BI332" s="210">
        <f>IF(N332="nulová",J332,0)</f>
        <v>0</v>
      </c>
      <c r="BJ332" s="19" t="s">
        <v>80</v>
      </c>
      <c r="BK332" s="210">
        <f>ROUND(I332*H332,2)</f>
        <v>0</v>
      </c>
      <c r="BL332" s="19" t="s">
        <v>113</v>
      </c>
      <c r="BM332" s="209" t="s">
        <v>464</v>
      </c>
    </row>
    <row r="333" s="2" customFormat="1">
      <c r="A333" s="40"/>
      <c r="B333" s="41"/>
      <c r="C333" s="42"/>
      <c r="D333" s="211" t="s">
        <v>120</v>
      </c>
      <c r="E333" s="42"/>
      <c r="F333" s="212" t="s">
        <v>463</v>
      </c>
      <c r="G333" s="42"/>
      <c r="H333" s="42"/>
      <c r="I333" s="213"/>
      <c r="J333" s="42"/>
      <c r="K333" s="42"/>
      <c r="L333" s="46"/>
      <c r="M333" s="214"/>
      <c r="N333" s="215"/>
      <c r="O333" s="86"/>
      <c r="P333" s="86"/>
      <c r="Q333" s="86"/>
      <c r="R333" s="86"/>
      <c r="S333" s="86"/>
      <c r="T333" s="87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9" t="s">
        <v>120</v>
      </c>
      <c r="AU333" s="19" t="s">
        <v>83</v>
      </c>
    </row>
    <row r="334" s="13" customFormat="1">
      <c r="A334" s="13"/>
      <c r="B334" s="231"/>
      <c r="C334" s="232"/>
      <c r="D334" s="211" t="s">
        <v>178</v>
      </c>
      <c r="E334" s="232"/>
      <c r="F334" s="234" t="s">
        <v>465</v>
      </c>
      <c r="G334" s="232"/>
      <c r="H334" s="235">
        <v>109.681</v>
      </c>
      <c r="I334" s="236"/>
      <c r="J334" s="232"/>
      <c r="K334" s="232"/>
      <c r="L334" s="237"/>
      <c r="M334" s="252"/>
      <c r="N334" s="253"/>
      <c r="O334" s="253"/>
      <c r="P334" s="253"/>
      <c r="Q334" s="253"/>
      <c r="R334" s="253"/>
      <c r="S334" s="253"/>
      <c r="T334" s="254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1" t="s">
        <v>178</v>
      </c>
      <c r="AU334" s="241" t="s">
        <v>83</v>
      </c>
      <c r="AV334" s="13" t="s">
        <v>83</v>
      </c>
      <c r="AW334" s="13" t="s">
        <v>4</v>
      </c>
      <c r="AX334" s="13" t="s">
        <v>80</v>
      </c>
      <c r="AY334" s="241" t="s">
        <v>114</v>
      </c>
    </row>
    <row r="335" s="2" customFormat="1" ht="33" customHeight="1">
      <c r="A335" s="40"/>
      <c r="B335" s="41"/>
      <c r="C335" s="198" t="s">
        <v>466</v>
      </c>
      <c r="D335" s="198" t="s">
        <v>115</v>
      </c>
      <c r="E335" s="199" t="s">
        <v>456</v>
      </c>
      <c r="F335" s="200" t="s">
        <v>457</v>
      </c>
      <c r="G335" s="201" t="s">
        <v>197</v>
      </c>
      <c r="H335" s="202">
        <v>39.140000000000001</v>
      </c>
      <c r="I335" s="203"/>
      <c r="J335" s="204">
        <f>ROUND(I335*H335,2)</f>
        <v>0</v>
      </c>
      <c r="K335" s="200" t="s">
        <v>159</v>
      </c>
      <c r="L335" s="46"/>
      <c r="M335" s="205" t="s">
        <v>19</v>
      </c>
      <c r="N335" s="206" t="s">
        <v>43</v>
      </c>
      <c r="O335" s="86"/>
      <c r="P335" s="207">
        <f>O335*H335</f>
        <v>0</v>
      </c>
      <c r="Q335" s="207">
        <v>0.10100000000000001</v>
      </c>
      <c r="R335" s="207">
        <f>Q335*H335</f>
        <v>3.9531400000000003</v>
      </c>
      <c r="S335" s="207">
        <v>0</v>
      </c>
      <c r="T335" s="208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09" t="s">
        <v>113</v>
      </c>
      <c r="AT335" s="209" t="s">
        <v>115</v>
      </c>
      <c r="AU335" s="209" t="s">
        <v>83</v>
      </c>
      <c r="AY335" s="19" t="s">
        <v>114</v>
      </c>
      <c r="BE335" s="210">
        <f>IF(N335="základní",J335,0)</f>
        <v>0</v>
      </c>
      <c r="BF335" s="210">
        <f>IF(N335="snížená",J335,0)</f>
        <v>0</v>
      </c>
      <c r="BG335" s="210">
        <f>IF(N335="zákl. přenesená",J335,0)</f>
        <v>0</v>
      </c>
      <c r="BH335" s="210">
        <f>IF(N335="sníž. přenesená",J335,0)</f>
        <v>0</v>
      </c>
      <c r="BI335" s="210">
        <f>IF(N335="nulová",J335,0)</f>
        <v>0</v>
      </c>
      <c r="BJ335" s="19" t="s">
        <v>80</v>
      </c>
      <c r="BK335" s="210">
        <f>ROUND(I335*H335,2)</f>
        <v>0</v>
      </c>
      <c r="BL335" s="19" t="s">
        <v>113</v>
      </c>
      <c r="BM335" s="209" t="s">
        <v>467</v>
      </c>
    </row>
    <row r="336" s="2" customFormat="1">
      <c r="A336" s="40"/>
      <c r="B336" s="41"/>
      <c r="C336" s="42"/>
      <c r="D336" s="211" t="s">
        <v>120</v>
      </c>
      <c r="E336" s="42"/>
      <c r="F336" s="212" t="s">
        <v>459</v>
      </c>
      <c r="G336" s="42"/>
      <c r="H336" s="42"/>
      <c r="I336" s="213"/>
      <c r="J336" s="42"/>
      <c r="K336" s="42"/>
      <c r="L336" s="46"/>
      <c r="M336" s="214"/>
      <c r="N336" s="215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120</v>
      </c>
      <c r="AU336" s="19" t="s">
        <v>83</v>
      </c>
    </row>
    <row r="337" s="2" customFormat="1">
      <c r="A337" s="40"/>
      <c r="B337" s="41"/>
      <c r="C337" s="42"/>
      <c r="D337" s="229" t="s">
        <v>162</v>
      </c>
      <c r="E337" s="42"/>
      <c r="F337" s="230" t="s">
        <v>460</v>
      </c>
      <c r="G337" s="42"/>
      <c r="H337" s="42"/>
      <c r="I337" s="213"/>
      <c r="J337" s="42"/>
      <c r="K337" s="42"/>
      <c r="L337" s="46"/>
      <c r="M337" s="214"/>
      <c r="N337" s="215"/>
      <c r="O337" s="86"/>
      <c r="P337" s="86"/>
      <c r="Q337" s="86"/>
      <c r="R337" s="86"/>
      <c r="S337" s="86"/>
      <c r="T337" s="87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162</v>
      </c>
      <c r="AU337" s="19" t="s">
        <v>83</v>
      </c>
    </row>
    <row r="338" s="14" customFormat="1">
      <c r="A338" s="14"/>
      <c r="B338" s="242"/>
      <c r="C338" s="243"/>
      <c r="D338" s="211" t="s">
        <v>178</v>
      </c>
      <c r="E338" s="244" t="s">
        <v>19</v>
      </c>
      <c r="F338" s="245" t="s">
        <v>368</v>
      </c>
      <c r="G338" s="243"/>
      <c r="H338" s="244" t="s">
        <v>19</v>
      </c>
      <c r="I338" s="246"/>
      <c r="J338" s="243"/>
      <c r="K338" s="243"/>
      <c r="L338" s="247"/>
      <c r="M338" s="248"/>
      <c r="N338" s="249"/>
      <c r="O338" s="249"/>
      <c r="P338" s="249"/>
      <c r="Q338" s="249"/>
      <c r="R338" s="249"/>
      <c r="S338" s="249"/>
      <c r="T338" s="250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1" t="s">
        <v>178</v>
      </c>
      <c r="AU338" s="251" t="s">
        <v>83</v>
      </c>
      <c r="AV338" s="14" t="s">
        <v>80</v>
      </c>
      <c r="AW338" s="14" t="s">
        <v>33</v>
      </c>
      <c r="AX338" s="14" t="s">
        <v>72</v>
      </c>
      <c r="AY338" s="251" t="s">
        <v>114</v>
      </c>
    </row>
    <row r="339" s="14" customFormat="1">
      <c r="A339" s="14"/>
      <c r="B339" s="242"/>
      <c r="C339" s="243"/>
      <c r="D339" s="211" t="s">
        <v>178</v>
      </c>
      <c r="E339" s="244" t="s">
        <v>19</v>
      </c>
      <c r="F339" s="245" t="s">
        <v>369</v>
      </c>
      <c r="G339" s="243"/>
      <c r="H339" s="244" t="s">
        <v>19</v>
      </c>
      <c r="I339" s="246"/>
      <c r="J339" s="243"/>
      <c r="K339" s="243"/>
      <c r="L339" s="247"/>
      <c r="M339" s="248"/>
      <c r="N339" s="249"/>
      <c r="O339" s="249"/>
      <c r="P339" s="249"/>
      <c r="Q339" s="249"/>
      <c r="R339" s="249"/>
      <c r="S339" s="249"/>
      <c r="T339" s="250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1" t="s">
        <v>178</v>
      </c>
      <c r="AU339" s="251" t="s">
        <v>83</v>
      </c>
      <c r="AV339" s="14" t="s">
        <v>80</v>
      </c>
      <c r="AW339" s="14" t="s">
        <v>33</v>
      </c>
      <c r="AX339" s="14" t="s">
        <v>72</v>
      </c>
      <c r="AY339" s="251" t="s">
        <v>114</v>
      </c>
    </row>
    <row r="340" s="13" customFormat="1">
      <c r="A340" s="13"/>
      <c r="B340" s="231"/>
      <c r="C340" s="232"/>
      <c r="D340" s="211" t="s">
        <v>178</v>
      </c>
      <c r="E340" s="233" t="s">
        <v>19</v>
      </c>
      <c r="F340" s="234" t="s">
        <v>370</v>
      </c>
      <c r="G340" s="232"/>
      <c r="H340" s="235">
        <v>7.5990000000000002</v>
      </c>
      <c r="I340" s="236"/>
      <c r="J340" s="232"/>
      <c r="K340" s="232"/>
      <c r="L340" s="237"/>
      <c r="M340" s="252"/>
      <c r="N340" s="253"/>
      <c r="O340" s="253"/>
      <c r="P340" s="253"/>
      <c r="Q340" s="253"/>
      <c r="R340" s="253"/>
      <c r="S340" s="253"/>
      <c r="T340" s="254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1" t="s">
        <v>178</v>
      </c>
      <c r="AU340" s="241" t="s">
        <v>83</v>
      </c>
      <c r="AV340" s="13" t="s">
        <v>83</v>
      </c>
      <c r="AW340" s="13" t="s">
        <v>33</v>
      </c>
      <c r="AX340" s="13" t="s">
        <v>72</v>
      </c>
      <c r="AY340" s="241" t="s">
        <v>114</v>
      </c>
    </row>
    <row r="341" s="14" customFormat="1">
      <c r="A341" s="14"/>
      <c r="B341" s="242"/>
      <c r="C341" s="243"/>
      <c r="D341" s="211" t="s">
        <v>178</v>
      </c>
      <c r="E341" s="244" t="s">
        <v>19</v>
      </c>
      <c r="F341" s="245" t="s">
        <v>371</v>
      </c>
      <c r="G341" s="243"/>
      <c r="H341" s="244" t="s">
        <v>19</v>
      </c>
      <c r="I341" s="246"/>
      <c r="J341" s="243"/>
      <c r="K341" s="243"/>
      <c r="L341" s="247"/>
      <c r="M341" s="248"/>
      <c r="N341" s="249"/>
      <c r="O341" s="249"/>
      <c r="P341" s="249"/>
      <c r="Q341" s="249"/>
      <c r="R341" s="249"/>
      <c r="S341" s="249"/>
      <c r="T341" s="250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1" t="s">
        <v>178</v>
      </c>
      <c r="AU341" s="251" t="s">
        <v>83</v>
      </c>
      <c r="AV341" s="14" t="s">
        <v>80</v>
      </c>
      <c r="AW341" s="14" t="s">
        <v>33</v>
      </c>
      <c r="AX341" s="14" t="s">
        <v>72</v>
      </c>
      <c r="AY341" s="251" t="s">
        <v>114</v>
      </c>
    </row>
    <row r="342" s="13" customFormat="1">
      <c r="A342" s="13"/>
      <c r="B342" s="231"/>
      <c r="C342" s="232"/>
      <c r="D342" s="211" t="s">
        <v>178</v>
      </c>
      <c r="E342" s="233" t="s">
        <v>19</v>
      </c>
      <c r="F342" s="234" t="s">
        <v>372</v>
      </c>
      <c r="G342" s="232"/>
      <c r="H342" s="235">
        <v>4.3499999999999996</v>
      </c>
      <c r="I342" s="236"/>
      <c r="J342" s="232"/>
      <c r="K342" s="232"/>
      <c r="L342" s="237"/>
      <c r="M342" s="252"/>
      <c r="N342" s="253"/>
      <c r="O342" s="253"/>
      <c r="P342" s="253"/>
      <c r="Q342" s="253"/>
      <c r="R342" s="253"/>
      <c r="S342" s="253"/>
      <c r="T342" s="254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1" t="s">
        <v>178</v>
      </c>
      <c r="AU342" s="241" t="s">
        <v>83</v>
      </c>
      <c r="AV342" s="13" t="s">
        <v>83</v>
      </c>
      <c r="AW342" s="13" t="s">
        <v>33</v>
      </c>
      <c r="AX342" s="13" t="s">
        <v>72</v>
      </c>
      <c r="AY342" s="241" t="s">
        <v>114</v>
      </c>
    </row>
    <row r="343" s="14" customFormat="1">
      <c r="A343" s="14"/>
      <c r="B343" s="242"/>
      <c r="C343" s="243"/>
      <c r="D343" s="211" t="s">
        <v>178</v>
      </c>
      <c r="E343" s="244" t="s">
        <v>19</v>
      </c>
      <c r="F343" s="245" t="s">
        <v>373</v>
      </c>
      <c r="G343" s="243"/>
      <c r="H343" s="244" t="s">
        <v>19</v>
      </c>
      <c r="I343" s="246"/>
      <c r="J343" s="243"/>
      <c r="K343" s="243"/>
      <c r="L343" s="247"/>
      <c r="M343" s="248"/>
      <c r="N343" s="249"/>
      <c r="O343" s="249"/>
      <c r="P343" s="249"/>
      <c r="Q343" s="249"/>
      <c r="R343" s="249"/>
      <c r="S343" s="249"/>
      <c r="T343" s="250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1" t="s">
        <v>178</v>
      </c>
      <c r="AU343" s="251" t="s">
        <v>83</v>
      </c>
      <c r="AV343" s="14" t="s">
        <v>80</v>
      </c>
      <c r="AW343" s="14" t="s">
        <v>33</v>
      </c>
      <c r="AX343" s="14" t="s">
        <v>72</v>
      </c>
      <c r="AY343" s="251" t="s">
        <v>114</v>
      </c>
    </row>
    <row r="344" s="13" customFormat="1">
      <c r="A344" s="13"/>
      <c r="B344" s="231"/>
      <c r="C344" s="232"/>
      <c r="D344" s="211" t="s">
        <v>178</v>
      </c>
      <c r="E344" s="233" t="s">
        <v>19</v>
      </c>
      <c r="F344" s="234" t="s">
        <v>374</v>
      </c>
      <c r="G344" s="232"/>
      <c r="H344" s="235">
        <v>27.190999999999999</v>
      </c>
      <c r="I344" s="236"/>
      <c r="J344" s="232"/>
      <c r="K344" s="232"/>
      <c r="L344" s="237"/>
      <c r="M344" s="252"/>
      <c r="N344" s="253"/>
      <c r="O344" s="253"/>
      <c r="P344" s="253"/>
      <c r="Q344" s="253"/>
      <c r="R344" s="253"/>
      <c r="S344" s="253"/>
      <c r="T344" s="254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1" t="s">
        <v>178</v>
      </c>
      <c r="AU344" s="241" t="s">
        <v>83</v>
      </c>
      <c r="AV344" s="13" t="s">
        <v>83</v>
      </c>
      <c r="AW344" s="13" t="s">
        <v>33</v>
      </c>
      <c r="AX344" s="13" t="s">
        <v>72</v>
      </c>
      <c r="AY344" s="241" t="s">
        <v>114</v>
      </c>
    </row>
    <row r="345" s="15" customFormat="1">
      <c r="A345" s="15"/>
      <c r="B345" s="255"/>
      <c r="C345" s="256"/>
      <c r="D345" s="211" t="s">
        <v>178</v>
      </c>
      <c r="E345" s="257" t="s">
        <v>19</v>
      </c>
      <c r="F345" s="258" t="s">
        <v>227</v>
      </c>
      <c r="G345" s="256"/>
      <c r="H345" s="259">
        <v>39.140000000000001</v>
      </c>
      <c r="I345" s="260"/>
      <c r="J345" s="256"/>
      <c r="K345" s="256"/>
      <c r="L345" s="261"/>
      <c r="M345" s="262"/>
      <c r="N345" s="263"/>
      <c r="O345" s="263"/>
      <c r="P345" s="263"/>
      <c r="Q345" s="263"/>
      <c r="R345" s="263"/>
      <c r="S345" s="263"/>
      <c r="T345" s="264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65" t="s">
        <v>178</v>
      </c>
      <c r="AU345" s="265" t="s">
        <v>83</v>
      </c>
      <c r="AV345" s="15" t="s">
        <v>113</v>
      </c>
      <c r="AW345" s="15" t="s">
        <v>33</v>
      </c>
      <c r="AX345" s="15" t="s">
        <v>80</v>
      </c>
      <c r="AY345" s="265" t="s">
        <v>114</v>
      </c>
    </row>
    <row r="346" s="2" customFormat="1" ht="21.75" customHeight="1">
      <c r="A346" s="40"/>
      <c r="B346" s="41"/>
      <c r="C346" s="266" t="s">
        <v>468</v>
      </c>
      <c r="D346" s="266" t="s">
        <v>279</v>
      </c>
      <c r="E346" s="267" t="s">
        <v>469</v>
      </c>
      <c r="F346" s="268" t="s">
        <v>470</v>
      </c>
      <c r="G346" s="269" t="s">
        <v>197</v>
      </c>
      <c r="H346" s="270">
        <v>40.314</v>
      </c>
      <c r="I346" s="271"/>
      <c r="J346" s="272">
        <f>ROUND(I346*H346,2)</f>
        <v>0</v>
      </c>
      <c r="K346" s="268" t="s">
        <v>19</v>
      </c>
      <c r="L346" s="273"/>
      <c r="M346" s="274" t="s">
        <v>19</v>
      </c>
      <c r="N346" s="275" t="s">
        <v>43</v>
      </c>
      <c r="O346" s="86"/>
      <c r="P346" s="207">
        <f>O346*H346</f>
        <v>0</v>
      </c>
      <c r="Q346" s="207">
        <v>0.083500000000000005</v>
      </c>
      <c r="R346" s="207">
        <f>Q346*H346</f>
        <v>3.3662190000000001</v>
      </c>
      <c r="S346" s="207">
        <v>0</v>
      </c>
      <c r="T346" s="208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09" t="s">
        <v>147</v>
      </c>
      <c r="AT346" s="209" t="s">
        <v>279</v>
      </c>
      <c r="AU346" s="209" t="s">
        <v>83</v>
      </c>
      <c r="AY346" s="19" t="s">
        <v>114</v>
      </c>
      <c r="BE346" s="210">
        <f>IF(N346="základní",J346,0)</f>
        <v>0</v>
      </c>
      <c r="BF346" s="210">
        <f>IF(N346="snížená",J346,0)</f>
        <v>0</v>
      </c>
      <c r="BG346" s="210">
        <f>IF(N346="zákl. přenesená",J346,0)</f>
        <v>0</v>
      </c>
      <c r="BH346" s="210">
        <f>IF(N346="sníž. přenesená",J346,0)</f>
        <v>0</v>
      </c>
      <c r="BI346" s="210">
        <f>IF(N346="nulová",J346,0)</f>
        <v>0</v>
      </c>
      <c r="BJ346" s="19" t="s">
        <v>80</v>
      </c>
      <c r="BK346" s="210">
        <f>ROUND(I346*H346,2)</f>
        <v>0</v>
      </c>
      <c r="BL346" s="19" t="s">
        <v>113</v>
      </c>
      <c r="BM346" s="209" t="s">
        <v>471</v>
      </c>
    </row>
    <row r="347" s="2" customFormat="1">
      <c r="A347" s="40"/>
      <c r="B347" s="41"/>
      <c r="C347" s="42"/>
      <c r="D347" s="211" t="s">
        <v>120</v>
      </c>
      <c r="E347" s="42"/>
      <c r="F347" s="212" t="s">
        <v>470</v>
      </c>
      <c r="G347" s="42"/>
      <c r="H347" s="42"/>
      <c r="I347" s="213"/>
      <c r="J347" s="42"/>
      <c r="K347" s="42"/>
      <c r="L347" s="46"/>
      <c r="M347" s="214"/>
      <c r="N347" s="215"/>
      <c r="O347" s="86"/>
      <c r="P347" s="86"/>
      <c r="Q347" s="86"/>
      <c r="R347" s="86"/>
      <c r="S347" s="86"/>
      <c r="T347" s="87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T347" s="19" t="s">
        <v>120</v>
      </c>
      <c r="AU347" s="19" t="s">
        <v>83</v>
      </c>
    </row>
    <row r="348" s="13" customFormat="1">
      <c r="A348" s="13"/>
      <c r="B348" s="231"/>
      <c r="C348" s="232"/>
      <c r="D348" s="211" t="s">
        <v>178</v>
      </c>
      <c r="E348" s="232"/>
      <c r="F348" s="234" t="s">
        <v>472</v>
      </c>
      <c r="G348" s="232"/>
      <c r="H348" s="235">
        <v>40.314</v>
      </c>
      <c r="I348" s="236"/>
      <c r="J348" s="232"/>
      <c r="K348" s="232"/>
      <c r="L348" s="237"/>
      <c r="M348" s="252"/>
      <c r="N348" s="253"/>
      <c r="O348" s="253"/>
      <c r="P348" s="253"/>
      <c r="Q348" s="253"/>
      <c r="R348" s="253"/>
      <c r="S348" s="253"/>
      <c r="T348" s="254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1" t="s">
        <v>178</v>
      </c>
      <c r="AU348" s="241" t="s">
        <v>83</v>
      </c>
      <c r="AV348" s="13" t="s">
        <v>83</v>
      </c>
      <c r="AW348" s="13" t="s">
        <v>4</v>
      </c>
      <c r="AX348" s="13" t="s">
        <v>80</v>
      </c>
      <c r="AY348" s="241" t="s">
        <v>114</v>
      </c>
    </row>
    <row r="349" s="11" customFormat="1" ht="22.8" customHeight="1">
      <c r="A349" s="11"/>
      <c r="B349" s="184"/>
      <c r="C349" s="185"/>
      <c r="D349" s="186" t="s">
        <v>71</v>
      </c>
      <c r="E349" s="227" t="s">
        <v>147</v>
      </c>
      <c r="F349" s="227" t="s">
        <v>473</v>
      </c>
      <c r="G349" s="185"/>
      <c r="H349" s="185"/>
      <c r="I349" s="188"/>
      <c r="J349" s="228">
        <f>BK349</f>
        <v>0</v>
      </c>
      <c r="K349" s="185"/>
      <c r="L349" s="190"/>
      <c r="M349" s="191"/>
      <c r="N349" s="192"/>
      <c r="O349" s="192"/>
      <c r="P349" s="193">
        <f>SUM(P350:P356)</f>
        <v>0</v>
      </c>
      <c r="Q349" s="192"/>
      <c r="R349" s="193">
        <f>SUM(R350:R356)</f>
        <v>0</v>
      </c>
      <c r="S349" s="192"/>
      <c r="T349" s="194">
        <f>SUM(T350:T356)</f>
        <v>0</v>
      </c>
      <c r="U349" s="11"/>
      <c r="V349" s="11"/>
      <c r="W349" s="11"/>
      <c r="X349" s="11"/>
      <c r="Y349" s="11"/>
      <c r="Z349" s="11"/>
      <c r="AA349" s="11"/>
      <c r="AB349" s="11"/>
      <c r="AC349" s="11"/>
      <c r="AD349" s="11"/>
      <c r="AE349" s="11"/>
      <c r="AR349" s="195" t="s">
        <v>80</v>
      </c>
      <c r="AT349" s="196" t="s">
        <v>71</v>
      </c>
      <c r="AU349" s="196" t="s">
        <v>80</v>
      </c>
      <c r="AY349" s="195" t="s">
        <v>114</v>
      </c>
      <c r="BK349" s="197">
        <f>SUM(BK350:BK356)</f>
        <v>0</v>
      </c>
    </row>
    <row r="350" s="2" customFormat="1" ht="24.15" customHeight="1">
      <c r="A350" s="40"/>
      <c r="B350" s="41"/>
      <c r="C350" s="198" t="s">
        <v>474</v>
      </c>
      <c r="D350" s="198" t="s">
        <v>115</v>
      </c>
      <c r="E350" s="199" t="s">
        <v>475</v>
      </c>
      <c r="F350" s="200" t="s">
        <v>476</v>
      </c>
      <c r="G350" s="201" t="s">
        <v>219</v>
      </c>
      <c r="H350" s="202">
        <v>0.69299999999999995</v>
      </c>
      <c r="I350" s="203"/>
      <c r="J350" s="204">
        <f>ROUND(I350*H350,2)</f>
        <v>0</v>
      </c>
      <c r="K350" s="200" t="s">
        <v>159</v>
      </c>
      <c r="L350" s="46"/>
      <c r="M350" s="205" t="s">
        <v>19</v>
      </c>
      <c r="N350" s="206" t="s">
        <v>43</v>
      </c>
      <c r="O350" s="86"/>
      <c r="P350" s="207">
        <f>O350*H350</f>
        <v>0</v>
      </c>
      <c r="Q350" s="207">
        <v>0</v>
      </c>
      <c r="R350" s="207">
        <f>Q350*H350</f>
        <v>0</v>
      </c>
      <c r="S350" s="207">
        <v>0</v>
      </c>
      <c r="T350" s="208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09" t="s">
        <v>113</v>
      </c>
      <c r="AT350" s="209" t="s">
        <v>115</v>
      </c>
      <c r="AU350" s="209" t="s">
        <v>83</v>
      </c>
      <c r="AY350" s="19" t="s">
        <v>114</v>
      </c>
      <c r="BE350" s="210">
        <f>IF(N350="základní",J350,0)</f>
        <v>0</v>
      </c>
      <c r="BF350" s="210">
        <f>IF(N350="snížená",J350,0)</f>
        <v>0</v>
      </c>
      <c r="BG350" s="210">
        <f>IF(N350="zákl. přenesená",J350,0)</f>
        <v>0</v>
      </c>
      <c r="BH350" s="210">
        <f>IF(N350="sníž. přenesená",J350,0)</f>
        <v>0</v>
      </c>
      <c r="BI350" s="210">
        <f>IF(N350="nulová",J350,0)</f>
        <v>0</v>
      </c>
      <c r="BJ350" s="19" t="s">
        <v>80</v>
      </c>
      <c r="BK350" s="210">
        <f>ROUND(I350*H350,2)</f>
        <v>0</v>
      </c>
      <c r="BL350" s="19" t="s">
        <v>113</v>
      </c>
      <c r="BM350" s="209" t="s">
        <v>477</v>
      </c>
    </row>
    <row r="351" s="2" customFormat="1">
      <c r="A351" s="40"/>
      <c r="B351" s="41"/>
      <c r="C351" s="42"/>
      <c r="D351" s="211" t="s">
        <v>120</v>
      </c>
      <c r="E351" s="42"/>
      <c r="F351" s="212" t="s">
        <v>478</v>
      </c>
      <c r="G351" s="42"/>
      <c r="H351" s="42"/>
      <c r="I351" s="213"/>
      <c r="J351" s="42"/>
      <c r="K351" s="42"/>
      <c r="L351" s="46"/>
      <c r="M351" s="214"/>
      <c r="N351" s="215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120</v>
      </c>
      <c r="AU351" s="19" t="s">
        <v>83</v>
      </c>
    </row>
    <row r="352" s="2" customFormat="1">
      <c r="A352" s="40"/>
      <c r="B352" s="41"/>
      <c r="C352" s="42"/>
      <c r="D352" s="229" t="s">
        <v>162</v>
      </c>
      <c r="E352" s="42"/>
      <c r="F352" s="230" t="s">
        <v>479</v>
      </c>
      <c r="G352" s="42"/>
      <c r="H352" s="42"/>
      <c r="I352" s="213"/>
      <c r="J352" s="42"/>
      <c r="K352" s="42"/>
      <c r="L352" s="46"/>
      <c r="M352" s="214"/>
      <c r="N352" s="215"/>
      <c r="O352" s="86"/>
      <c r="P352" s="86"/>
      <c r="Q352" s="86"/>
      <c r="R352" s="86"/>
      <c r="S352" s="86"/>
      <c r="T352" s="87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9" t="s">
        <v>162</v>
      </c>
      <c r="AU352" s="19" t="s">
        <v>83</v>
      </c>
    </row>
    <row r="353" s="14" customFormat="1">
      <c r="A353" s="14"/>
      <c r="B353" s="242"/>
      <c r="C353" s="243"/>
      <c r="D353" s="211" t="s">
        <v>178</v>
      </c>
      <c r="E353" s="244" t="s">
        <v>19</v>
      </c>
      <c r="F353" s="245" t="s">
        <v>480</v>
      </c>
      <c r="G353" s="243"/>
      <c r="H353" s="244" t="s">
        <v>19</v>
      </c>
      <c r="I353" s="246"/>
      <c r="J353" s="243"/>
      <c r="K353" s="243"/>
      <c r="L353" s="247"/>
      <c r="M353" s="248"/>
      <c r="N353" s="249"/>
      <c r="O353" s="249"/>
      <c r="P353" s="249"/>
      <c r="Q353" s="249"/>
      <c r="R353" s="249"/>
      <c r="S353" s="249"/>
      <c r="T353" s="250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1" t="s">
        <v>178</v>
      </c>
      <c r="AU353" s="251" t="s">
        <v>83</v>
      </c>
      <c r="AV353" s="14" t="s">
        <v>80</v>
      </c>
      <c r="AW353" s="14" t="s">
        <v>33</v>
      </c>
      <c r="AX353" s="14" t="s">
        <v>72</v>
      </c>
      <c r="AY353" s="251" t="s">
        <v>114</v>
      </c>
    </row>
    <row r="354" s="13" customFormat="1">
      <c r="A354" s="13"/>
      <c r="B354" s="231"/>
      <c r="C354" s="232"/>
      <c r="D354" s="211" t="s">
        <v>178</v>
      </c>
      <c r="E354" s="233" t="s">
        <v>19</v>
      </c>
      <c r="F354" s="234" t="s">
        <v>481</v>
      </c>
      <c r="G354" s="232"/>
      <c r="H354" s="235">
        <v>0.495</v>
      </c>
      <c r="I354" s="236"/>
      <c r="J354" s="232"/>
      <c r="K354" s="232"/>
      <c r="L354" s="237"/>
      <c r="M354" s="252"/>
      <c r="N354" s="253"/>
      <c r="O354" s="253"/>
      <c r="P354" s="253"/>
      <c r="Q354" s="253"/>
      <c r="R354" s="253"/>
      <c r="S354" s="253"/>
      <c r="T354" s="254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1" t="s">
        <v>178</v>
      </c>
      <c r="AU354" s="241" t="s">
        <v>83</v>
      </c>
      <c r="AV354" s="13" t="s">
        <v>83</v>
      </c>
      <c r="AW354" s="13" t="s">
        <v>33</v>
      </c>
      <c r="AX354" s="13" t="s">
        <v>72</v>
      </c>
      <c r="AY354" s="241" t="s">
        <v>114</v>
      </c>
    </row>
    <row r="355" s="13" customFormat="1">
      <c r="A355" s="13"/>
      <c r="B355" s="231"/>
      <c r="C355" s="232"/>
      <c r="D355" s="211" t="s">
        <v>178</v>
      </c>
      <c r="E355" s="233" t="s">
        <v>19</v>
      </c>
      <c r="F355" s="234" t="s">
        <v>482</v>
      </c>
      <c r="G355" s="232"/>
      <c r="H355" s="235">
        <v>0.19800000000000001</v>
      </c>
      <c r="I355" s="236"/>
      <c r="J355" s="232"/>
      <c r="K355" s="232"/>
      <c r="L355" s="237"/>
      <c r="M355" s="252"/>
      <c r="N355" s="253"/>
      <c r="O355" s="253"/>
      <c r="P355" s="253"/>
      <c r="Q355" s="253"/>
      <c r="R355" s="253"/>
      <c r="S355" s="253"/>
      <c r="T355" s="254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1" t="s">
        <v>178</v>
      </c>
      <c r="AU355" s="241" t="s">
        <v>83</v>
      </c>
      <c r="AV355" s="13" t="s">
        <v>83</v>
      </c>
      <c r="AW355" s="13" t="s">
        <v>33</v>
      </c>
      <c r="AX355" s="13" t="s">
        <v>72</v>
      </c>
      <c r="AY355" s="241" t="s">
        <v>114</v>
      </c>
    </row>
    <row r="356" s="15" customFormat="1">
      <c r="A356" s="15"/>
      <c r="B356" s="255"/>
      <c r="C356" s="256"/>
      <c r="D356" s="211" t="s">
        <v>178</v>
      </c>
      <c r="E356" s="257" t="s">
        <v>19</v>
      </c>
      <c r="F356" s="258" t="s">
        <v>227</v>
      </c>
      <c r="G356" s="256"/>
      <c r="H356" s="259">
        <v>0.69300000000000006</v>
      </c>
      <c r="I356" s="260"/>
      <c r="J356" s="256"/>
      <c r="K356" s="256"/>
      <c r="L356" s="261"/>
      <c r="M356" s="262"/>
      <c r="N356" s="263"/>
      <c r="O356" s="263"/>
      <c r="P356" s="263"/>
      <c r="Q356" s="263"/>
      <c r="R356" s="263"/>
      <c r="S356" s="263"/>
      <c r="T356" s="264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65" t="s">
        <v>178</v>
      </c>
      <c r="AU356" s="265" t="s">
        <v>83</v>
      </c>
      <c r="AV356" s="15" t="s">
        <v>113</v>
      </c>
      <c r="AW356" s="15" t="s">
        <v>33</v>
      </c>
      <c r="AX356" s="15" t="s">
        <v>80</v>
      </c>
      <c r="AY356" s="265" t="s">
        <v>114</v>
      </c>
    </row>
    <row r="357" s="11" customFormat="1" ht="22.8" customHeight="1">
      <c r="A357" s="11"/>
      <c r="B357" s="184"/>
      <c r="C357" s="185"/>
      <c r="D357" s="186" t="s">
        <v>71</v>
      </c>
      <c r="E357" s="227" t="s">
        <v>257</v>
      </c>
      <c r="F357" s="227" t="s">
        <v>483</v>
      </c>
      <c r="G357" s="185"/>
      <c r="H357" s="185"/>
      <c r="I357" s="188"/>
      <c r="J357" s="228">
        <f>BK357</f>
        <v>0</v>
      </c>
      <c r="K357" s="185"/>
      <c r="L357" s="190"/>
      <c r="M357" s="191"/>
      <c r="N357" s="192"/>
      <c r="O357" s="192"/>
      <c r="P357" s="193">
        <f>SUM(P358:P438)</f>
        <v>0</v>
      </c>
      <c r="Q357" s="192"/>
      <c r="R357" s="193">
        <f>SUM(R358:R438)</f>
        <v>33.717550860000003</v>
      </c>
      <c r="S357" s="192"/>
      <c r="T357" s="194">
        <f>SUM(T358:T438)</f>
        <v>0</v>
      </c>
      <c r="U357" s="11"/>
      <c r="V357" s="11"/>
      <c r="W357" s="11"/>
      <c r="X357" s="11"/>
      <c r="Y357" s="11"/>
      <c r="Z357" s="11"/>
      <c r="AA357" s="11"/>
      <c r="AB357" s="11"/>
      <c r="AC357" s="11"/>
      <c r="AD357" s="11"/>
      <c r="AE357" s="11"/>
      <c r="AR357" s="195" t="s">
        <v>80</v>
      </c>
      <c r="AT357" s="196" t="s">
        <v>71</v>
      </c>
      <c r="AU357" s="196" t="s">
        <v>80</v>
      </c>
      <c r="AY357" s="195" t="s">
        <v>114</v>
      </c>
      <c r="BK357" s="197">
        <f>SUM(BK358:BK438)</f>
        <v>0</v>
      </c>
    </row>
    <row r="358" s="2" customFormat="1" ht="24.15" customHeight="1">
      <c r="A358" s="40"/>
      <c r="B358" s="41"/>
      <c r="C358" s="198" t="s">
        <v>484</v>
      </c>
      <c r="D358" s="198" t="s">
        <v>115</v>
      </c>
      <c r="E358" s="199" t="s">
        <v>485</v>
      </c>
      <c r="F358" s="200" t="s">
        <v>486</v>
      </c>
      <c r="G358" s="201" t="s">
        <v>315</v>
      </c>
      <c r="H358" s="202">
        <v>3</v>
      </c>
      <c r="I358" s="203"/>
      <c r="J358" s="204">
        <f>ROUND(I358*H358,2)</f>
        <v>0</v>
      </c>
      <c r="K358" s="200" t="s">
        <v>159</v>
      </c>
      <c r="L358" s="46"/>
      <c r="M358" s="205" t="s">
        <v>19</v>
      </c>
      <c r="N358" s="206" t="s">
        <v>43</v>
      </c>
      <c r="O358" s="86"/>
      <c r="P358" s="207">
        <f>O358*H358</f>
        <v>0</v>
      </c>
      <c r="Q358" s="207">
        <v>0.00069999999999999999</v>
      </c>
      <c r="R358" s="207">
        <f>Q358*H358</f>
        <v>0.0020999999999999999</v>
      </c>
      <c r="S358" s="207">
        <v>0</v>
      </c>
      <c r="T358" s="208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09" t="s">
        <v>113</v>
      </c>
      <c r="AT358" s="209" t="s">
        <v>115</v>
      </c>
      <c r="AU358" s="209" t="s">
        <v>83</v>
      </c>
      <c r="AY358" s="19" t="s">
        <v>114</v>
      </c>
      <c r="BE358" s="210">
        <f>IF(N358="základní",J358,0)</f>
        <v>0</v>
      </c>
      <c r="BF358" s="210">
        <f>IF(N358="snížená",J358,0)</f>
        <v>0</v>
      </c>
      <c r="BG358" s="210">
        <f>IF(N358="zákl. přenesená",J358,0)</f>
        <v>0</v>
      </c>
      <c r="BH358" s="210">
        <f>IF(N358="sníž. přenesená",J358,0)</f>
        <v>0</v>
      </c>
      <c r="BI358" s="210">
        <f>IF(N358="nulová",J358,0)</f>
        <v>0</v>
      </c>
      <c r="BJ358" s="19" t="s">
        <v>80</v>
      </c>
      <c r="BK358" s="210">
        <f>ROUND(I358*H358,2)</f>
        <v>0</v>
      </c>
      <c r="BL358" s="19" t="s">
        <v>113</v>
      </c>
      <c r="BM358" s="209" t="s">
        <v>487</v>
      </c>
    </row>
    <row r="359" s="2" customFormat="1">
      <c r="A359" s="40"/>
      <c r="B359" s="41"/>
      <c r="C359" s="42"/>
      <c r="D359" s="211" t="s">
        <v>120</v>
      </c>
      <c r="E359" s="42"/>
      <c r="F359" s="212" t="s">
        <v>488</v>
      </c>
      <c r="G359" s="42"/>
      <c r="H359" s="42"/>
      <c r="I359" s="213"/>
      <c r="J359" s="42"/>
      <c r="K359" s="42"/>
      <c r="L359" s="46"/>
      <c r="M359" s="214"/>
      <c r="N359" s="215"/>
      <c r="O359" s="86"/>
      <c r="P359" s="86"/>
      <c r="Q359" s="86"/>
      <c r="R359" s="86"/>
      <c r="S359" s="86"/>
      <c r="T359" s="87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9" t="s">
        <v>120</v>
      </c>
      <c r="AU359" s="19" t="s">
        <v>83</v>
      </c>
    </row>
    <row r="360" s="2" customFormat="1">
      <c r="A360" s="40"/>
      <c r="B360" s="41"/>
      <c r="C360" s="42"/>
      <c r="D360" s="229" t="s">
        <v>162</v>
      </c>
      <c r="E360" s="42"/>
      <c r="F360" s="230" t="s">
        <v>489</v>
      </c>
      <c r="G360" s="42"/>
      <c r="H360" s="42"/>
      <c r="I360" s="213"/>
      <c r="J360" s="42"/>
      <c r="K360" s="42"/>
      <c r="L360" s="46"/>
      <c r="M360" s="214"/>
      <c r="N360" s="215"/>
      <c r="O360" s="86"/>
      <c r="P360" s="86"/>
      <c r="Q360" s="86"/>
      <c r="R360" s="86"/>
      <c r="S360" s="86"/>
      <c r="T360" s="87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9" t="s">
        <v>162</v>
      </c>
      <c r="AU360" s="19" t="s">
        <v>83</v>
      </c>
    </row>
    <row r="361" s="13" customFormat="1">
      <c r="A361" s="13"/>
      <c r="B361" s="231"/>
      <c r="C361" s="232"/>
      <c r="D361" s="211" t="s">
        <v>178</v>
      </c>
      <c r="E361" s="233" t="s">
        <v>19</v>
      </c>
      <c r="F361" s="234" t="s">
        <v>490</v>
      </c>
      <c r="G361" s="232"/>
      <c r="H361" s="235">
        <v>1</v>
      </c>
      <c r="I361" s="236"/>
      <c r="J361" s="232"/>
      <c r="K361" s="232"/>
      <c r="L361" s="237"/>
      <c r="M361" s="252"/>
      <c r="N361" s="253"/>
      <c r="O361" s="253"/>
      <c r="P361" s="253"/>
      <c r="Q361" s="253"/>
      <c r="R361" s="253"/>
      <c r="S361" s="253"/>
      <c r="T361" s="254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1" t="s">
        <v>178</v>
      </c>
      <c r="AU361" s="241" t="s">
        <v>83</v>
      </c>
      <c r="AV361" s="13" t="s">
        <v>83</v>
      </c>
      <c r="AW361" s="13" t="s">
        <v>33</v>
      </c>
      <c r="AX361" s="13" t="s">
        <v>72</v>
      </c>
      <c r="AY361" s="241" t="s">
        <v>114</v>
      </c>
    </row>
    <row r="362" s="13" customFormat="1">
      <c r="A362" s="13"/>
      <c r="B362" s="231"/>
      <c r="C362" s="232"/>
      <c r="D362" s="211" t="s">
        <v>178</v>
      </c>
      <c r="E362" s="233" t="s">
        <v>19</v>
      </c>
      <c r="F362" s="234" t="s">
        <v>491</v>
      </c>
      <c r="G362" s="232"/>
      <c r="H362" s="235">
        <v>1</v>
      </c>
      <c r="I362" s="236"/>
      <c r="J362" s="232"/>
      <c r="K362" s="232"/>
      <c r="L362" s="237"/>
      <c r="M362" s="252"/>
      <c r="N362" s="253"/>
      <c r="O362" s="253"/>
      <c r="P362" s="253"/>
      <c r="Q362" s="253"/>
      <c r="R362" s="253"/>
      <c r="S362" s="253"/>
      <c r="T362" s="254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1" t="s">
        <v>178</v>
      </c>
      <c r="AU362" s="241" t="s">
        <v>83</v>
      </c>
      <c r="AV362" s="13" t="s">
        <v>83</v>
      </c>
      <c r="AW362" s="13" t="s">
        <v>33</v>
      </c>
      <c r="AX362" s="13" t="s">
        <v>72</v>
      </c>
      <c r="AY362" s="241" t="s">
        <v>114</v>
      </c>
    </row>
    <row r="363" s="13" customFormat="1">
      <c r="A363" s="13"/>
      <c r="B363" s="231"/>
      <c r="C363" s="232"/>
      <c r="D363" s="211" t="s">
        <v>178</v>
      </c>
      <c r="E363" s="233" t="s">
        <v>19</v>
      </c>
      <c r="F363" s="234" t="s">
        <v>492</v>
      </c>
      <c r="G363" s="232"/>
      <c r="H363" s="235">
        <v>1</v>
      </c>
      <c r="I363" s="236"/>
      <c r="J363" s="232"/>
      <c r="K363" s="232"/>
      <c r="L363" s="237"/>
      <c r="M363" s="252"/>
      <c r="N363" s="253"/>
      <c r="O363" s="253"/>
      <c r="P363" s="253"/>
      <c r="Q363" s="253"/>
      <c r="R363" s="253"/>
      <c r="S363" s="253"/>
      <c r="T363" s="254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1" t="s">
        <v>178</v>
      </c>
      <c r="AU363" s="241" t="s">
        <v>83</v>
      </c>
      <c r="AV363" s="13" t="s">
        <v>83</v>
      </c>
      <c r="AW363" s="13" t="s">
        <v>33</v>
      </c>
      <c r="AX363" s="13" t="s">
        <v>72</v>
      </c>
      <c r="AY363" s="241" t="s">
        <v>114</v>
      </c>
    </row>
    <row r="364" s="15" customFormat="1">
      <c r="A364" s="15"/>
      <c r="B364" s="255"/>
      <c r="C364" s="256"/>
      <c r="D364" s="211" t="s">
        <v>178</v>
      </c>
      <c r="E364" s="257" t="s">
        <v>19</v>
      </c>
      <c r="F364" s="258" t="s">
        <v>227</v>
      </c>
      <c r="G364" s="256"/>
      <c r="H364" s="259">
        <v>3</v>
      </c>
      <c r="I364" s="260"/>
      <c r="J364" s="256"/>
      <c r="K364" s="256"/>
      <c r="L364" s="261"/>
      <c r="M364" s="262"/>
      <c r="N364" s="263"/>
      <c r="O364" s="263"/>
      <c r="P364" s="263"/>
      <c r="Q364" s="263"/>
      <c r="R364" s="263"/>
      <c r="S364" s="263"/>
      <c r="T364" s="264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65" t="s">
        <v>178</v>
      </c>
      <c r="AU364" s="265" t="s">
        <v>83</v>
      </c>
      <c r="AV364" s="15" t="s">
        <v>113</v>
      </c>
      <c r="AW364" s="15" t="s">
        <v>33</v>
      </c>
      <c r="AX364" s="15" t="s">
        <v>80</v>
      </c>
      <c r="AY364" s="265" t="s">
        <v>114</v>
      </c>
    </row>
    <row r="365" s="2" customFormat="1" ht="24.15" customHeight="1">
      <c r="A365" s="40"/>
      <c r="B365" s="41"/>
      <c r="C365" s="266" t="s">
        <v>493</v>
      </c>
      <c r="D365" s="266" t="s">
        <v>279</v>
      </c>
      <c r="E365" s="267" t="s">
        <v>494</v>
      </c>
      <c r="F365" s="268" t="s">
        <v>495</v>
      </c>
      <c r="G365" s="269" t="s">
        <v>315</v>
      </c>
      <c r="H365" s="270">
        <v>3</v>
      </c>
      <c r="I365" s="271"/>
      <c r="J365" s="272">
        <f>ROUND(I365*H365,2)</f>
        <v>0</v>
      </c>
      <c r="K365" s="268" t="s">
        <v>159</v>
      </c>
      <c r="L365" s="273"/>
      <c r="M365" s="274" t="s">
        <v>19</v>
      </c>
      <c r="N365" s="275" t="s">
        <v>43</v>
      </c>
      <c r="O365" s="86"/>
      <c r="P365" s="207">
        <f>O365*H365</f>
        <v>0</v>
      </c>
      <c r="Q365" s="207">
        <v>0.0035000000000000001</v>
      </c>
      <c r="R365" s="207">
        <f>Q365*H365</f>
        <v>0.010500000000000001</v>
      </c>
      <c r="S365" s="207">
        <v>0</v>
      </c>
      <c r="T365" s="208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09" t="s">
        <v>147</v>
      </c>
      <c r="AT365" s="209" t="s">
        <v>279</v>
      </c>
      <c r="AU365" s="209" t="s">
        <v>83</v>
      </c>
      <c r="AY365" s="19" t="s">
        <v>114</v>
      </c>
      <c r="BE365" s="210">
        <f>IF(N365="základní",J365,0)</f>
        <v>0</v>
      </c>
      <c r="BF365" s="210">
        <f>IF(N365="snížená",J365,0)</f>
        <v>0</v>
      </c>
      <c r="BG365" s="210">
        <f>IF(N365="zákl. přenesená",J365,0)</f>
        <v>0</v>
      </c>
      <c r="BH365" s="210">
        <f>IF(N365="sníž. přenesená",J365,0)</f>
        <v>0</v>
      </c>
      <c r="BI365" s="210">
        <f>IF(N365="nulová",J365,0)</f>
        <v>0</v>
      </c>
      <c r="BJ365" s="19" t="s">
        <v>80</v>
      </c>
      <c r="BK365" s="210">
        <f>ROUND(I365*H365,2)</f>
        <v>0</v>
      </c>
      <c r="BL365" s="19" t="s">
        <v>113</v>
      </c>
      <c r="BM365" s="209" t="s">
        <v>496</v>
      </c>
    </row>
    <row r="366" s="2" customFormat="1">
      <c r="A366" s="40"/>
      <c r="B366" s="41"/>
      <c r="C366" s="42"/>
      <c r="D366" s="211" t="s">
        <v>120</v>
      </c>
      <c r="E366" s="42"/>
      <c r="F366" s="212" t="s">
        <v>495</v>
      </c>
      <c r="G366" s="42"/>
      <c r="H366" s="42"/>
      <c r="I366" s="213"/>
      <c r="J366" s="42"/>
      <c r="K366" s="42"/>
      <c r="L366" s="46"/>
      <c r="M366" s="214"/>
      <c r="N366" s="215"/>
      <c r="O366" s="86"/>
      <c r="P366" s="86"/>
      <c r="Q366" s="86"/>
      <c r="R366" s="86"/>
      <c r="S366" s="86"/>
      <c r="T366" s="87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T366" s="19" t="s">
        <v>120</v>
      </c>
      <c r="AU366" s="19" t="s">
        <v>83</v>
      </c>
    </row>
    <row r="367" s="2" customFormat="1" ht="24.15" customHeight="1">
      <c r="A367" s="40"/>
      <c r="B367" s="41"/>
      <c r="C367" s="198" t="s">
        <v>497</v>
      </c>
      <c r="D367" s="198" t="s">
        <v>115</v>
      </c>
      <c r="E367" s="199" t="s">
        <v>498</v>
      </c>
      <c r="F367" s="200" t="s">
        <v>499</v>
      </c>
      <c r="G367" s="201" t="s">
        <v>315</v>
      </c>
      <c r="H367" s="202">
        <v>3</v>
      </c>
      <c r="I367" s="203"/>
      <c r="J367" s="204">
        <f>ROUND(I367*H367,2)</f>
        <v>0</v>
      </c>
      <c r="K367" s="200" t="s">
        <v>159</v>
      </c>
      <c r="L367" s="46"/>
      <c r="M367" s="205" t="s">
        <v>19</v>
      </c>
      <c r="N367" s="206" t="s">
        <v>43</v>
      </c>
      <c r="O367" s="86"/>
      <c r="P367" s="207">
        <f>O367*H367</f>
        <v>0</v>
      </c>
      <c r="Q367" s="207">
        <v>0.10940999999999999</v>
      </c>
      <c r="R367" s="207">
        <f>Q367*H367</f>
        <v>0.32822999999999997</v>
      </c>
      <c r="S367" s="207">
        <v>0</v>
      </c>
      <c r="T367" s="208">
        <f>S367*H367</f>
        <v>0</v>
      </c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R367" s="209" t="s">
        <v>113</v>
      </c>
      <c r="AT367" s="209" t="s">
        <v>115</v>
      </c>
      <c r="AU367" s="209" t="s">
        <v>83</v>
      </c>
      <c r="AY367" s="19" t="s">
        <v>114</v>
      </c>
      <c r="BE367" s="210">
        <f>IF(N367="základní",J367,0)</f>
        <v>0</v>
      </c>
      <c r="BF367" s="210">
        <f>IF(N367="snížená",J367,0)</f>
        <v>0</v>
      </c>
      <c r="BG367" s="210">
        <f>IF(N367="zákl. přenesená",J367,0)</f>
        <v>0</v>
      </c>
      <c r="BH367" s="210">
        <f>IF(N367="sníž. přenesená",J367,0)</f>
        <v>0</v>
      </c>
      <c r="BI367" s="210">
        <f>IF(N367="nulová",J367,0)</f>
        <v>0</v>
      </c>
      <c r="BJ367" s="19" t="s">
        <v>80</v>
      </c>
      <c r="BK367" s="210">
        <f>ROUND(I367*H367,2)</f>
        <v>0</v>
      </c>
      <c r="BL367" s="19" t="s">
        <v>113</v>
      </c>
      <c r="BM367" s="209" t="s">
        <v>500</v>
      </c>
    </row>
    <row r="368" s="2" customFormat="1">
      <c r="A368" s="40"/>
      <c r="B368" s="41"/>
      <c r="C368" s="42"/>
      <c r="D368" s="211" t="s">
        <v>120</v>
      </c>
      <c r="E368" s="42"/>
      <c r="F368" s="212" t="s">
        <v>501</v>
      </c>
      <c r="G368" s="42"/>
      <c r="H368" s="42"/>
      <c r="I368" s="213"/>
      <c r="J368" s="42"/>
      <c r="K368" s="42"/>
      <c r="L368" s="46"/>
      <c r="M368" s="214"/>
      <c r="N368" s="215"/>
      <c r="O368" s="86"/>
      <c r="P368" s="86"/>
      <c r="Q368" s="86"/>
      <c r="R368" s="86"/>
      <c r="S368" s="86"/>
      <c r="T368" s="87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T368" s="19" t="s">
        <v>120</v>
      </c>
      <c r="AU368" s="19" t="s">
        <v>83</v>
      </c>
    </row>
    <row r="369" s="2" customFormat="1">
      <c r="A369" s="40"/>
      <c r="B369" s="41"/>
      <c r="C369" s="42"/>
      <c r="D369" s="229" t="s">
        <v>162</v>
      </c>
      <c r="E369" s="42"/>
      <c r="F369" s="230" t="s">
        <v>502</v>
      </c>
      <c r="G369" s="42"/>
      <c r="H369" s="42"/>
      <c r="I369" s="213"/>
      <c r="J369" s="42"/>
      <c r="K369" s="42"/>
      <c r="L369" s="46"/>
      <c r="M369" s="214"/>
      <c r="N369" s="215"/>
      <c r="O369" s="86"/>
      <c r="P369" s="86"/>
      <c r="Q369" s="86"/>
      <c r="R369" s="86"/>
      <c r="S369" s="86"/>
      <c r="T369" s="87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T369" s="19" t="s">
        <v>162</v>
      </c>
      <c r="AU369" s="19" t="s">
        <v>83</v>
      </c>
    </row>
    <row r="370" s="13" customFormat="1">
      <c r="A370" s="13"/>
      <c r="B370" s="231"/>
      <c r="C370" s="232"/>
      <c r="D370" s="211" t="s">
        <v>178</v>
      </c>
      <c r="E370" s="233" t="s">
        <v>19</v>
      </c>
      <c r="F370" s="234" t="s">
        <v>490</v>
      </c>
      <c r="G370" s="232"/>
      <c r="H370" s="235">
        <v>1</v>
      </c>
      <c r="I370" s="236"/>
      <c r="J370" s="232"/>
      <c r="K370" s="232"/>
      <c r="L370" s="237"/>
      <c r="M370" s="252"/>
      <c r="N370" s="253"/>
      <c r="O370" s="253"/>
      <c r="P370" s="253"/>
      <c r="Q370" s="253"/>
      <c r="R370" s="253"/>
      <c r="S370" s="253"/>
      <c r="T370" s="254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1" t="s">
        <v>178</v>
      </c>
      <c r="AU370" s="241" t="s">
        <v>83</v>
      </c>
      <c r="AV370" s="13" t="s">
        <v>83</v>
      </c>
      <c r="AW370" s="13" t="s">
        <v>33</v>
      </c>
      <c r="AX370" s="13" t="s">
        <v>72</v>
      </c>
      <c r="AY370" s="241" t="s">
        <v>114</v>
      </c>
    </row>
    <row r="371" s="13" customFormat="1">
      <c r="A371" s="13"/>
      <c r="B371" s="231"/>
      <c r="C371" s="232"/>
      <c r="D371" s="211" t="s">
        <v>178</v>
      </c>
      <c r="E371" s="233" t="s">
        <v>19</v>
      </c>
      <c r="F371" s="234" t="s">
        <v>491</v>
      </c>
      <c r="G371" s="232"/>
      <c r="H371" s="235">
        <v>1</v>
      </c>
      <c r="I371" s="236"/>
      <c r="J371" s="232"/>
      <c r="K371" s="232"/>
      <c r="L371" s="237"/>
      <c r="M371" s="252"/>
      <c r="N371" s="253"/>
      <c r="O371" s="253"/>
      <c r="P371" s="253"/>
      <c r="Q371" s="253"/>
      <c r="R371" s="253"/>
      <c r="S371" s="253"/>
      <c r="T371" s="254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1" t="s">
        <v>178</v>
      </c>
      <c r="AU371" s="241" t="s">
        <v>83</v>
      </c>
      <c r="AV371" s="13" t="s">
        <v>83</v>
      </c>
      <c r="AW371" s="13" t="s">
        <v>33</v>
      </c>
      <c r="AX371" s="13" t="s">
        <v>72</v>
      </c>
      <c r="AY371" s="241" t="s">
        <v>114</v>
      </c>
    </row>
    <row r="372" s="13" customFormat="1">
      <c r="A372" s="13"/>
      <c r="B372" s="231"/>
      <c r="C372" s="232"/>
      <c r="D372" s="211" t="s">
        <v>178</v>
      </c>
      <c r="E372" s="233" t="s">
        <v>19</v>
      </c>
      <c r="F372" s="234" t="s">
        <v>492</v>
      </c>
      <c r="G372" s="232"/>
      <c r="H372" s="235">
        <v>1</v>
      </c>
      <c r="I372" s="236"/>
      <c r="J372" s="232"/>
      <c r="K372" s="232"/>
      <c r="L372" s="237"/>
      <c r="M372" s="252"/>
      <c r="N372" s="253"/>
      <c r="O372" s="253"/>
      <c r="P372" s="253"/>
      <c r="Q372" s="253"/>
      <c r="R372" s="253"/>
      <c r="S372" s="253"/>
      <c r="T372" s="254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1" t="s">
        <v>178</v>
      </c>
      <c r="AU372" s="241" t="s">
        <v>83</v>
      </c>
      <c r="AV372" s="13" t="s">
        <v>83</v>
      </c>
      <c r="AW372" s="13" t="s">
        <v>33</v>
      </c>
      <c r="AX372" s="13" t="s">
        <v>72</v>
      </c>
      <c r="AY372" s="241" t="s">
        <v>114</v>
      </c>
    </row>
    <row r="373" s="15" customFormat="1">
      <c r="A373" s="15"/>
      <c r="B373" s="255"/>
      <c r="C373" s="256"/>
      <c r="D373" s="211" t="s">
        <v>178</v>
      </c>
      <c r="E373" s="257" t="s">
        <v>19</v>
      </c>
      <c r="F373" s="258" t="s">
        <v>227</v>
      </c>
      <c r="G373" s="256"/>
      <c r="H373" s="259">
        <v>3</v>
      </c>
      <c r="I373" s="260"/>
      <c r="J373" s="256"/>
      <c r="K373" s="256"/>
      <c r="L373" s="261"/>
      <c r="M373" s="262"/>
      <c r="N373" s="263"/>
      <c r="O373" s="263"/>
      <c r="P373" s="263"/>
      <c r="Q373" s="263"/>
      <c r="R373" s="263"/>
      <c r="S373" s="263"/>
      <c r="T373" s="264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65" t="s">
        <v>178</v>
      </c>
      <c r="AU373" s="265" t="s">
        <v>83</v>
      </c>
      <c r="AV373" s="15" t="s">
        <v>113</v>
      </c>
      <c r="AW373" s="15" t="s">
        <v>33</v>
      </c>
      <c r="AX373" s="15" t="s">
        <v>80</v>
      </c>
      <c r="AY373" s="265" t="s">
        <v>114</v>
      </c>
    </row>
    <row r="374" s="2" customFormat="1" ht="21.75" customHeight="1">
      <c r="A374" s="40"/>
      <c r="B374" s="41"/>
      <c r="C374" s="266" t="s">
        <v>503</v>
      </c>
      <c r="D374" s="266" t="s">
        <v>279</v>
      </c>
      <c r="E374" s="267" t="s">
        <v>504</v>
      </c>
      <c r="F374" s="268" t="s">
        <v>505</v>
      </c>
      <c r="G374" s="269" t="s">
        <v>315</v>
      </c>
      <c r="H374" s="270">
        <v>3</v>
      </c>
      <c r="I374" s="271"/>
      <c r="J374" s="272">
        <f>ROUND(I374*H374,2)</f>
        <v>0</v>
      </c>
      <c r="K374" s="268" t="s">
        <v>159</v>
      </c>
      <c r="L374" s="273"/>
      <c r="M374" s="274" t="s">
        <v>19</v>
      </c>
      <c r="N374" s="275" t="s">
        <v>43</v>
      </c>
      <c r="O374" s="86"/>
      <c r="P374" s="207">
        <f>O374*H374</f>
        <v>0</v>
      </c>
      <c r="Q374" s="207">
        <v>0.0061000000000000004</v>
      </c>
      <c r="R374" s="207">
        <f>Q374*H374</f>
        <v>0.0183</v>
      </c>
      <c r="S374" s="207">
        <v>0</v>
      </c>
      <c r="T374" s="208">
        <f>S374*H374</f>
        <v>0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209" t="s">
        <v>147</v>
      </c>
      <c r="AT374" s="209" t="s">
        <v>279</v>
      </c>
      <c r="AU374" s="209" t="s">
        <v>83</v>
      </c>
      <c r="AY374" s="19" t="s">
        <v>114</v>
      </c>
      <c r="BE374" s="210">
        <f>IF(N374="základní",J374,0)</f>
        <v>0</v>
      </c>
      <c r="BF374" s="210">
        <f>IF(N374="snížená",J374,0)</f>
        <v>0</v>
      </c>
      <c r="BG374" s="210">
        <f>IF(N374="zákl. přenesená",J374,0)</f>
        <v>0</v>
      </c>
      <c r="BH374" s="210">
        <f>IF(N374="sníž. přenesená",J374,0)</f>
        <v>0</v>
      </c>
      <c r="BI374" s="210">
        <f>IF(N374="nulová",J374,0)</f>
        <v>0</v>
      </c>
      <c r="BJ374" s="19" t="s">
        <v>80</v>
      </c>
      <c r="BK374" s="210">
        <f>ROUND(I374*H374,2)</f>
        <v>0</v>
      </c>
      <c r="BL374" s="19" t="s">
        <v>113</v>
      </c>
      <c r="BM374" s="209" t="s">
        <v>506</v>
      </c>
    </row>
    <row r="375" s="2" customFormat="1">
      <c r="A375" s="40"/>
      <c r="B375" s="41"/>
      <c r="C375" s="42"/>
      <c r="D375" s="211" t="s">
        <v>120</v>
      </c>
      <c r="E375" s="42"/>
      <c r="F375" s="212" t="s">
        <v>505</v>
      </c>
      <c r="G375" s="42"/>
      <c r="H375" s="42"/>
      <c r="I375" s="213"/>
      <c r="J375" s="42"/>
      <c r="K375" s="42"/>
      <c r="L375" s="46"/>
      <c r="M375" s="214"/>
      <c r="N375" s="215"/>
      <c r="O375" s="86"/>
      <c r="P375" s="86"/>
      <c r="Q375" s="86"/>
      <c r="R375" s="86"/>
      <c r="S375" s="86"/>
      <c r="T375" s="87"/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T375" s="19" t="s">
        <v>120</v>
      </c>
      <c r="AU375" s="19" t="s">
        <v>83</v>
      </c>
    </row>
    <row r="376" s="2" customFormat="1" ht="24.15" customHeight="1">
      <c r="A376" s="40"/>
      <c r="B376" s="41"/>
      <c r="C376" s="198" t="s">
        <v>507</v>
      </c>
      <c r="D376" s="198" t="s">
        <v>115</v>
      </c>
      <c r="E376" s="199" t="s">
        <v>508</v>
      </c>
      <c r="F376" s="200" t="s">
        <v>509</v>
      </c>
      <c r="G376" s="201" t="s">
        <v>205</v>
      </c>
      <c r="H376" s="202">
        <v>35.600000000000001</v>
      </c>
      <c r="I376" s="203"/>
      <c r="J376" s="204">
        <f>ROUND(I376*H376,2)</f>
        <v>0</v>
      </c>
      <c r="K376" s="200" t="s">
        <v>159</v>
      </c>
      <c r="L376" s="46"/>
      <c r="M376" s="205" t="s">
        <v>19</v>
      </c>
      <c r="N376" s="206" t="s">
        <v>43</v>
      </c>
      <c r="O376" s="86"/>
      <c r="P376" s="207">
        <f>O376*H376</f>
        <v>0</v>
      </c>
      <c r="Q376" s="207">
        <v>0.00020000000000000001</v>
      </c>
      <c r="R376" s="207">
        <f>Q376*H376</f>
        <v>0.0071200000000000005</v>
      </c>
      <c r="S376" s="207">
        <v>0</v>
      </c>
      <c r="T376" s="208">
        <f>S376*H376</f>
        <v>0</v>
      </c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R376" s="209" t="s">
        <v>113</v>
      </c>
      <c r="AT376" s="209" t="s">
        <v>115</v>
      </c>
      <c r="AU376" s="209" t="s">
        <v>83</v>
      </c>
      <c r="AY376" s="19" t="s">
        <v>114</v>
      </c>
      <c r="BE376" s="210">
        <f>IF(N376="základní",J376,0)</f>
        <v>0</v>
      </c>
      <c r="BF376" s="210">
        <f>IF(N376="snížená",J376,0)</f>
        <v>0</v>
      </c>
      <c r="BG376" s="210">
        <f>IF(N376="zákl. přenesená",J376,0)</f>
        <v>0</v>
      </c>
      <c r="BH376" s="210">
        <f>IF(N376="sníž. přenesená",J376,0)</f>
        <v>0</v>
      </c>
      <c r="BI376" s="210">
        <f>IF(N376="nulová",J376,0)</f>
        <v>0</v>
      </c>
      <c r="BJ376" s="19" t="s">
        <v>80</v>
      </c>
      <c r="BK376" s="210">
        <f>ROUND(I376*H376,2)</f>
        <v>0</v>
      </c>
      <c r="BL376" s="19" t="s">
        <v>113</v>
      </c>
      <c r="BM376" s="209" t="s">
        <v>510</v>
      </c>
    </row>
    <row r="377" s="2" customFormat="1">
      <c r="A377" s="40"/>
      <c r="B377" s="41"/>
      <c r="C377" s="42"/>
      <c r="D377" s="211" t="s">
        <v>120</v>
      </c>
      <c r="E377" s="42"/>
      <c r="F377" s="212" t="s">
        <v>511</v>
      </c>
      <c r="G377" s="42"/>
      <c r="H377" s="42"/>
      <c r="I377" s="213"/>
      <c r="J377" s="42"/>
      <c r="K377" s="42"/>
      <c r="L377" s="46"/>
      <c r="M377" s="214"/>
      <c r="N377" s="215"/>
      <c r="O377" s="86"/>
      <c r="P377" s="86"/>
      <c r="Q377" s="86"/>
      <c r="R377" s="86"/>
      <c r="S377" s="86"/>
      <c r="T377" s="87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T377" s="19" t="s">
        <v>120</v>
      </c>
      <c r="AU377" s="19" t="s">
        <v>83</v>
      </c>
    </row>
    <row r="378" s="2" customFormat="1">
      <c r="A378" s="40"/>
      <c r="B378" s="41"/>
      <c r="C378" s="42"/>
      <c r="D378" s="229" t="s">
        <v>162</v>
      </c>
      <c r="E378" s="42"/>
      <c r="F378" s="230" t="s">
        <v>512</v>
      </c>
      <c r="G378" s="42"/>
      <c r="H378" s="42"/>
      <c r="I378" s="213"/>
      <c r="J378" s="42"/>
      <c r="K378" s="42"/>
      <c r="L378" s="46"/>
      <c r="M378" s="214"/>
      <c r="N378" s="215"/>
      <c r="O378" s="86"/>
      <c r="P378" s="86"/>
      <c r="Q378" s="86"/>
      <c r="R378" s="86"/>
      <c r="S378" s="86"/>
      <c r="T378" s="87"/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T378" s="19" t="s">
        <v>162</v>
      </c>
      <c r="AU378" s="19" t="s">
        <v>83</v>
      </c>
    </row>
    <row r="379" s="14" customFormat="1">
      <c r="A379" s="14"/>
      <c r="B379" s="242"/>
      <c r="C379" s="243"/>
      <c r="D379" s="211" t="s">
        <v>178</v>
      </c>
      <c r="E379" s="244" t="s">
        <v>19</v>
      </c>
      <c r="F379" s="245" t="s">
        <v>513</v>
      </c>
      <c r="G379" s="243"/>
      <c r="H379" s="244" t="s">
        <v>19</v>
      </c>
      <c r="I379" s="246"/>
      <c r="J379" s="243"/>
      <c r="K379" s="243"/>
      <c r="L379" s="247"/>
      <c r="M379" s="248"/>
      <c r="N379" s="249"/>
      <c r="O379" s="249"/>
      <c r="P379" s="249"/>
      <c r="Q379" s="249"/>
      <c r="R379" s="249"/>
      <c r="S379" s="249"/>
      <c r="T379" s="250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1" t="s">
        <v>178</v>
      </c>
      <c r="AU379" s="251" t="s">
        <v>83</v>
      </c>
      <c r="AV379" s="14" t="s">
        <v>80</v>
      </c>
      <c r="AW379" s="14" t="s">
        <v>33</v>
      </c>
      <c r="AX379" s="14" t="s">
        <v>72</v>
      </c>
      <c r="AY379" s="251" t="s">
        <v>114</v>
      </c>
    </row>
    <row r="380" s="13" customFormat="1">
      <c r="A380" s="13"/>
      <c r="B380" s="231"/>
      <c r="C380" s="232"/>
      <c r="D380" s="211" t="s">
        <v>178</v>
      </c>
      <c r="E380" s="233" t="s">
        <v>19</v>
      </c>
      <c r="F380" s="234" t="s">
        <v>514</v>
      </c>
      <c r="G380" s="232"/>
      <c r="H380" s="235">
        <v>27.199999999999999</v>
      </c>
      <c r="I380" s="236"/>
      <c r="J380" s="232"/>
      <c r="K380" s="232"/>
      <c r="L380" s="237"/>
      <c r="M380" s="252"/>
      <c r="N380" s="253"/>
      <c r="O380" s="253"/>
      <c r="P380" s="253"/>
      <c r="Q380" s="253"/>
      <c r="R380" s="253"/>
      <c r="S380" s="253"/>
      <c r="T380" s="254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1" t="s">
        <v>178</v>
      </c>
      <c r="AU380" s="241" t="s">
        <v>83</v>
      </c>
      <c r="AV380" s="13" t="s">
        <v>83</v>
      </c>
      <c r="AW380" s="13" t="s">
        <v>33</v>
      </c>
      <c r="AX380" s="13" t="s">
        <v>72</v>
      </c>
      <c r="AY380" s="241" t="s">
        <v>114</v>
      </c>
    </row>
    <row r="381" s="13" customFormat="1">
      <c r="A381" s="13"/>
      <c r="B381" s="231"/>
      <c r="C381" s="232"/>
      <c r="D381" s="211" t="s">
        <v>178</v>
      </c>
      <c r="E381" s="233" t="s">
        <v>19</v>
      </c>
      <c r="F381" s="234" t="s">
        <v>515</v>
      </c>
      <c r="G381" s="232"/>
      <c r="H381" s="235">
        <v>5.0499999999999998</v>
      </c>
      <c r="I381" s="236"/>
      <c r="J381" s="232"/>
      <c r="K381" s="232"/>
      <c r="L381" s="237"/>
      <c r="M381" s="252"/>
      <c r="N381" s="253"/>
      <c r="O381" s="253"/>
      <c r="P381" s="253"/>
      <c r="Q381" s="253"/>
      <c r="R381" s="253"/>
      <c r="S381" s="253"/>
      <c r="T381" s="254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1" t="s">
        <v>178</v>
      </c>
      <c r="AU381" s="241" t="s">
        <v>83</v>
      </c>
      <c r="AV381" s="13" t="s">
        <v>83</v>
      </c>
      <c r="AW381" s="13" t="s">
        <v>33</v>
      </c>
      <c r="AX381" s="13" t="s">
        <v>72</v>
      </c>
      <c r="AY381" s="241" t="s">
        <v>114</v>
      </c>
    </row>
    <row r="382" s="13" customFormat="1">
      <c r="A382" s="13"/>
      <c r="B382" s="231"/>
      <c r="C382" s="232"/>
      <c r="D382" s="211" t="s">
        <v>178</v>
      </c>
      <c r="E382" s="233" t="s">
        <v>19</v>
      </c>
      <c r="F382" s="234" t="s">
        <v>516</v>
      </c>
      <c r="G382" s="232"/>
      <c r="H382" s="235">
        <v>3.3500000000000001</v>
      </c>
      <c r="I382" s="236"/>
      <c r="J382" s="232"/>
      <c r="K382" s="232"/>
      <c r="L382" s="237"/>
      <c r="M382" s="252"/>
      <c r="N382" s="253"/>
      <c r="O382" s="253"/>
      <c r="P382" s="253"/>
      <c r="Q382" s="253"/>
      <c r="R382" s="253"/>
      <c r="S382" s="253"/>
      <c r="T382" s="254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1" t="s">
        <v>178</v>
      </c>
      <c r="AU382" s="241" t="s">
        <v>83</v>
      </c>
      <c r="AV382" s="13" t="s">
        <v>83</v>
      </c>
      <c r="AW382" s="13" t="s">
        <v>33</v>
      </c>
      <c r="AX382" s="13" t="s">
        <v>72</v>
      </c>
      <c r="AY382" s="241" t="s">
        <v>114</v>
      </c>
    </row>
    <row r="383" s="15" customFormat="1">
      <c r="A383" s="15"/>
      <c r="B383" s="255"/>
      <c r="C383" s="256"/>
      <c r="D383" s="211" t="s">
        <v>178</v>
      </c>
      <c r="E383" s="257" t="s">
        <v>19</v>
      </c>
      <c r="F383" s="258" t="s">
        <v>227</v>
      </c>
      <c r="G383" s="256"/>
      <c r="H383" s="259">
        <v>35.600000000000001</v>
      </c>
      <c r="I383" s="260"/>
      <c r="J383" s="256"/>
      <c r="K383" s="256"/>
      <c r="L383" s="261"/>
      <c r="M383" s="262"/>
      <c r="N383" s="263"/>
      <c r="O383" s="263"/>
      <c r="P383" s="263"/>
      <c r="Q383" s="263"/>
      <c r="R383" s="263"/>
      <c r="S383" s="263"/>
      <c r="T383" s="264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65" t="s">
        <v>178</v>
      </c>
      <c r="AU383" s="265" t="s">
        <v>83</v>
      </c>
      <c r="AV383" s="15" t="s">
        <v>113</v>
      </c>
      <c r="AW383" s="15" t="s">
        <v>33</v>
      </c>
      <c r="AX383" s="15" t="s">
        <v>80</v>
      </c>
      <c r="AY383" s="265" t="s">
        <v>114</v>
      </c>
    </row>
    <row r="384" s="2" customFormat="1" ht="24.15" customHeight="1">
      <c r="A384" s="40"/>
      <c r="B384" s="41"/>
      <c r="C384" s="198" t="s">
        <v>517</v>
      </c>
      <c r="D384" s="198" t="s">
        <v>115</v>
      </c>
      <c r="E384" s="199" t="s">
        <v>518</v>
      </c>
      <c r="F384" s="200" t="s">
        <v>519</v>
      </c>
      <c r="G384" s="201" t="s">
        <v>197</v>
      </c>
      <c r="H384" s="202">
        <v>1</v>
      </c>
      <c r="I384" s="203"/>
      <c r="J384" s="204">
        <f>ROUND(I384*H384,2)</f>
        <v>0</v>
      </c>
      <c r="K384" s="200" t="s">
        <v>159</v>
      </c>
      <c r="L384" s="46"/>
      <c r="M384" s="205" t="s">
        <v>19</v>
      </c>
      <c r="N384" s="206" t="s">
        <v>43</v>
      </c>
      <c r="O384" s="86"/>
      <c r="P384" s="207">
        <f>O384*H384</f>
        <v>0</v>
      </c>
      <c r="Q384" s="207">
        <v>0.0016000000000000001</v>
      </c>
      <c r="R384" s="207">
        <f>Q384*H384</f>
        <v>0.0016000000000000001</v>
      </c>
      <c r="S384" s="207">
        <v>0</v>
      </c>
      <c r="T384" s="208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09" t="s">
        <v>113</v>
      </c>
      <c r="AT384" s="209" t="s">
        <v>115</v>
      </c>
      <c r="AU384" s="209" t="s">
        <v>83</v>
      </c>
      <c r="AY384" s="19" t="s">
        <v>114</v>
      </c>
      <c r="BE384" s="210">
        <f>IF(N384="základní",J384,0)</f>
        <v>0</v>
      </c>
      <c r="BF384" s="210">
        <f>IF(N384="snížená",J384,0)</f>
        <v>0</v>
      </c>
      <c r="BG384" s="210">
        <f>IF(N384="zákl. přenesená",J384,0)</f>
        <v>0</v>
      </c>
      <c r="BH384" s="210">
        <f>IF(N384="sníž. přenesená",J384,0)</f>
        <v>0</v>
      </c>
      <c r="BI384" s="210">
        <f>IF(N384="nulová",J384,0)</f>
        <v>0</v>
      </c>
      <c r="BJ384" s="19" t="s">
        <v>80</v>
      </c>
      <c r="BK384" s="210">
        <f>ROUND(I384*H384,2)</f>
        <v>0</v>
      </c>
      <c r="BL384" s="19" t="s">
        <v>113</v>
      </c>
      <c r="BM384" s="209" t="s">
        <v>520</v>
      </c>
    </row>
    <row r="385" s="2" customFormat="1">
      <c r="A385" s="40"/>
      <c r="B385" s="41"/>
      <c r="C385" s="42"/>
      <c r="D385" s="211" t="s">
        <v>120</v>
      </c>
      <c r="E385" s="42"/>
      <c r="F385" s="212" t="s">
        <v>521</v>
      </c>
      <c r="G385" s="42"/>
      <c r="H385" s="42"/>
      <c r="I385" s="213"/>
      <c r="J385" s="42"/>
      <c r="K385" s="42"/>
      <c r="L385" s="46"/>
      <c r="M385" s="214"/>
      <c r="N385" s="215"/>
      <c r="O385" s="86"/>
      <c r="P385" s="86"/>
      <c r="Q385" s="86"/>
      <c r="R385" s="86"/>
      <c r="S385" s="86"/>
      <c r="T385" s="87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T385" s="19" t="s">
        <v>120</v>
      </c>
      <c r="AU385" s="19" t="s">
        <v>83</v>
      </c>
    </row>
    <row r="386" s="2" customFormat="1">
      <c r="A386" s="40"/>
      <c r="B386" s="41"/>
      <c r="C386" s="42"/>
      <c r="D386" s="229" t="s">
        <v>162</v>
      </c>
      <c r="E386" s="42"/>
      <c r="F386" s="230" t="s">
        <v>522</v>
      </c>
      <c r="G386" s="42"/>
      <c r="H386" s="42"/>
      <c r="I386" s="213"/>
      <c r="J386" s="42"/>
      <c r="K386" s="42"/>
      <c r="L386" s="46"/>
      <c r="M386" s="214"/>
      <c r="N386" s="215"/>
      <c r="O386" s="86"/>
      <c r="P386" s="86"/>
      <c r="Q386" s="86"/>
      <c r="R386" s="86"/>
      <c r="S386" s="86"/>
      <c r="T386" s="87"/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T386" s="19" t="s">
        <v>162</v>
      </c>
      <c r="AU386" s="19" t="s">
        <v>83</v>
      </c>
    </row>
    <row r="387" s="13" customFormat="1">
      <c r="A387" s="13"/>
      <c r="B387" s="231"/>
      <c r="C387" s="232"/>
      <c r="D387" s="211" t="s">
        <v>178</v>
      </c>
      <c r="E387" s="233" t="s">
        <v>19</v>
      </c>
      <c r="F387" s="234" t="s">
        <v>523</v>
      </c>
      <c r="G387" s="232"/>
      <c r="H387" s="235">
        <v>1</v>
      </c>
      <c r="I387" s="236"/>
      <c r="J387" s="232"/>
      <c r="K387" s="232"/>
      <c r="L387" s="237"/>
      <c r="M387" s="252"/>
      <c r="N387" s="253"/>
      <c r="O387" s="253"/>
      <c r="P387" s="253"/>
      <c r="Q387" s="253"/>
      <c r="R387" s="253"/>
      <c r="S387" s="253"/>
      <c r="T387" s="254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1" t="s">
        <v>178</v>
      </c>
      <c r="AU387" s="241" t="s">
        <v>83</v>
      </c>
      <c r="AV387" s="13" t="s">
        <v>83</v>
      </c>
      <c r="AW387" s="13" t="s">
        <v>33</v>
      </c>
      <c r="AX387" s="13" t="s">
        <v>80</v>
      </c>
      <c r="AY387" s="241" t="s">
        <v>114</v>
      </c>
    </row>
    <row r="388" s="2" customFormat="1" ht="16.5" customHeight="1">
      <c r="A388" s="40"/>
      <c r="B388" s="41"/>
      <c r="C388" s="198" t="s">
        <v>524</v>
      </c>
      <c r="D388" s="198" t="s">
        <v>115</v>
      </c>
      <c r="E388" s="199" t="s">
        <v>525</v>
      </c>
      <c r="F388" s="200" t="s">
        <v>526</v>
      </c>
      <c r="G388" s="201" t="s">
        <v>205</v>
      </c>
      <c r="H388" s="202">
        <v>35.600000000000001</v>
      </c>
      <c r="I388" s="203"/>
      <c r="J388" s="204">
        <f>ROUND(I388*H388,2)</f>
        <v>0</v>
      </c>
      <c r="K388" s="200" t="s">
        <v>159</v>
      </c>
      <c r="L388" s="46"/>
      <c r="M388" s="205" t="s">
        <v>19</v>
      </c>
      <c r="N388" s="206" t="s">
        <v>43</v>
      </c>
      <c r="O388" s="86"/>
      <c r="P388" s="207">
        <f>O388*H388</f>
        <v>0</v>
      </c>
      <c r="Q388" s="207">
        <v>0</v>
      </c>
      <c r="R388" s="207">
        <f>Q388*H388</f>
        <v>0</v>
      </c>
      <c r="S388" s="207">
        <v>0</v>
      </c>
      <c r="T388" s="208">
        <f>S388*H388</f>
        <v>0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09" t="s">
        <v>113</v>
      </c>
      <c r="AT388" s="209" t="s">
        <v>115</v>
      </c>
      <c r="AU388" s="209" t="s">
        <v>83</v>
      </c>
      <c r="AY388" s="19" t="s">
        <v>114</v>
      </c>
      <c r="BE388" s="210">
        <f>IF(N388="základní",J388,0)</f>
        <v>0</v>
      </c>
      <c r="BF388" s="210">
        <f>IF(N388="snížená",J388,0)</f>
        <v>0</v>
      </c>
      <c r="BG388" s="210">
        <f>IF(N388="zákl. přenesená",J388,0)</f>
        <v>0</v>
      </c>
      <c r="BH388" s="210">
        <f>IF(N388="sníž. přenesená",J388,0)</f>
        <v>0</v>
      </c>
      <c r="BI388" s="210">
        <f>IF(N388="nulová",J388,0)</f>
        <v>0</v>
      </c>
      <c r="BJ388" s="19" t="s">
        <v>80</v>
      </c>
      <c r="BK388" s="210">
        <f>ROUND(I388*H388,2)</f>
        <v>0</v>
      </c>
      <c r="BL388" s="19" t="s">
        <v>113</v>
      </c>
      <c r="BM388" s="209" t="s">
        <v>527</v>
      </c>
    </row>
    <row r="389" s="2" customFormat="1">
      <c r="A389" s="40"/>
      <c r="B389" s="41"/>
      <c r="C389" s="42"/>
      <c r="D389" s="211" t="s">
        <v>120</v>
      </c>
      <c r="E389" s="42"/>
      <c r="F389" s="212" t="s">
        <v>528</v>
      </c>
      <c r="G389" s="42"/>
      <c r="H389" s="42"/>
      <c r="I389" s="213"/>
      <c r="J389" s="42"/>
      <c r="K389" s="42"/>
      <c r="L389" s="46"/>
      <c r="M389" s="214"/>
      <c r="N389" s="215"/>
      <c r="O389" s="86"/>
      <c r="P389" s="86"/>
      <c r="Q389" s="86"/>
      <c r="R389" s="86"/>
      <c r="S389" s="86"/>
      <c r="T389" s="87"/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T389" s="19" t="s">
        <v>120</v>
      </c>
      <c r="AU389" s="19" t="s">
        <v>83</v>
      </c>
    </row>
    <row r="390" s="2" customFormat="1">
      <c r="A390" s="40"/>
      <c r="B390" s="41"/>
      <c r="C390" s="42"/>
      <c r="D390" s="229" t="s">
        <v>162</v>
      </c>
      <c r="E390" s="42"/>
      <c r="F390" s="230" t="s">
        <v>529</v>
      </c>
      <c r="G390" s="42"/>
      <c r="H390" s="42"/>
      <c r="I390" s="213"/>
      <c r="J390" s="42"/>
      <c r="K390" s="42"/>
      <c r="L390" s="46"/>
      <c r="M390" s="214"/>
      <c r="N390" s="215"/>
      <c r="O390" s="86"/>
      <c r="P390" s="86"/>
      <c r="Q390" s="86"/>
      <c r="R390" s="86"/>
      <c r="S390" s="86"/>
      <c r="T390" s="87"/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T390" s="19" t="s">
        <v>162</v>
      </c>
      <c r="AU390" s="19" t="s">
        <v>83</v>
      </c>
    </row>
    <row r="391" s="14" customFormat="1">
      <c r="A391" s="14"/>
      <c r="B391" s="242"/>
      <c r="C391" s="243"/>
      <c r="D391" s="211" t="s">
        <v>178</v>
      </c>
      <c r="E391" s="244" t="s">
        <v>19</v>
      </c>
      <c r="F391" s="245" t="s">
        <v>513</v>
      </c>
      <c r="G391" s="243"/>
      <c r="H391" s="244" t="s">
        <v>19</v>
      </c>
      <c r="I391" s="246"/>
      <c r="J391" s="243"/>
      <c r="K391" s="243"/>
      <c r="L391" s="247"/>
      <c r="M391" s="248"/>
      <c r="N391" s="249"/>
      <c r="O391" s="249"/>
      <c r="P391" s="249"/>
      <c r="Q391" s="249"/>
      <c r="R391" s="249"/>
      <c r="S391" s="249"/>
      <c r="T391" s="250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1" t="s">
        <v>178</v>
      </c>
      <c r="AU391" s="251" t="s">
        <v>83</v>
      </c>
      <c r="AV391" s="14" t="s">
        <v>80</v>
      </c>
      <c r="AW391" s="14" t="s">
        <v>33</v>
      </c>
      <c r="AX391" s="14" t="s">
        <v>72</v>
      </c>
      <c r="AY391" s="251" t="s">
        <v>114</v>
      </c>
    </row>
    <row r="392" s="13" customFormat="1">
      <c r="A392" s="13"/>
      <c r="B392" s="231"/>
      <c r="C392" s="232"/>
      <c r="D392" s="211" t="s">
        <v>178</v>
      </c>
      <c r="E392" s="233" t="s">
        <v>19</v>
      </c>
      <c r="F392" s="234" t="s">
        <v>514</v>
      </c>
      <c r="G392" s="232"/>
      <c r="H392" s="235">
        <v>27.199999999999999</v>
      </c>
      <c r="I392" s="236"/>
      <c r="J392" s="232"/>
      <c r="K392" s="232"/>
      <c r="L392" s="237"/>
      <c r="M392" s="252"/>
      <c r="N392" s="253"/>
      <c r="O392" s="253"/>
      <c r="P392" s="253"/>
      <c r="Q392" s="253"/>
      <c r="R392" s="253"/>
      <c r="S392" s="253"/>
      <c r="T392" s="254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1" t="s">
        <v>178</v>
      </c>
      <c r="AU392" s="241" t="s">
        <v>83</v>
      </c>
      <c r="AV392" s="13" t="s">
        <v>83</v>
      </c>
      <c r="AW392" s="13" t="s">
        <v>33</v>
      </c>
      <c r="AX392" s="13" t="s">
        <v>72</v>
      </c>
      <c r="AY392" s="241" t="s">
        <v>114</v>
      </c>
    </row>
    <row r="393" s="13" customFormat="1">
      <c r="A393" s="13"/>
      <c r="B393" s="231"/>
      <c r="C393" s="232"/>
      <c r="D393" s="211" t="s">
        <v>178</v>
      </c>
      <c r="E393" s="233" t="s">
        <v>19</v>
      </c>
      <c r="F393" s="234" t="s">
        <v>515</v>
      </c>
      <c r="G393" s="232"/>
      <c r="H393" s="235">
        <v>5.0499999999999998</v>
      </c>
      <c r="I393" s="236"/>
      <c r="J393" s="232"/>
      <c r="K393" s="232"/>
      <c r="L393" s="237"/>
      <c r="M393" s="252"/>
      <c r="N393" s="253"/>
      <c r="O393" s="253"/>
      <c r="P393" s="253"/>
      <c r="Q393" s="253"/>
      <c r="R393" s="253"/>
      <c r="S393" s="253"/>
      <c r="T393" s="254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1" t="s">
        <v>178</v>
      </c>
      <c r="AU393" s="241" t="s">
        <v>83</v>
      </c>
      <c r="AV393" s="13" t="s">
        <v>83</v>
      </c>
      <c r="AW393" s="13" t="s">
        <v>33</v>
      </c>
      <c r="AX393" s="13" t="s">
        <v>72</v>
      </c>
      <c r="AY393" s="241" t="s">
        <v>114</v>
      </c>
    </row>
    <row r="394" s="13" customFormat="1">
      <c r="A394" s="13"/>
      <c r="B394" s="231"/>
      <c r="C394" s="232"/>
      <c r="D394" s="211" t="s">
        <v>178</v>
      </c>
      <c r="E394" s="233" t="s">
        <v>19</v>
      </c>
      <c r="F394" s="234" t="s">
        <v>516</v>
      </c>
      <c r="G394" s="232"/>
      <c r="H394" s="235">
        <v>3.3500000000000001</v>
      </c>
      <c r="I394" s="236"/>
      <c r="J394" s="232"/>
      <c r="K394" s="232"/>
      <c r="L394" s="237"/>
      <c r="M394" s="252"/>
      <c r="N394" s="253"/>
      <c r="O394" s="253"/>
      <c r="P394" s="253"/>
      <c r="Q394" s="253"/>
      <c r="R394" s="253"/>
      <c r="S394" s="253"/>
      <c r="T394" s="254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1" t="s">
        <v>178</v>
      </c>
      <c r="AU394" s="241" t="s">
        <v>83</v>
      </c>
      <c r="AV394" s="13" t="s">
        <v>83</v>
      </c>
      <c r="AW394" s="13" t="s">
        <v>33</v>
      </c>
      <c r="AX394" s="13" t="s">
        <v>72</v>
      </c>
      <c r="AY394" s="241" t="s">
        <v>114</v>
      </c>
    </row>
    <row r="395" s="15" customFormat="1">
      <c r="A395" s="15"/>
      <c r="B395" s="255"/>
      <c r="C395" s="256"/>
      <c r="D395" s="211" t="s">
        <v>178</v>
      </c>
      <c r="E395" s="257" t="s">
        <v>19</v>
      </c>
      <c r="F395" s="258" t="s">
        <v>227</v>
      </c>
      <c r="G395" s="256"/>
      <c r="H395" s="259">
        <v>35.600000000000001</v>
      </c>
      <c r="I395" s="260"/>
      <c r="J395" s="256"/>
      <c r="K395" s="256"/>
      <c r="L395" s="261"/>
      <c r="M395" s="262"/>
      <c r="N395" s="263"/>
      <c r="O395" s="263"/>
      <c r="P395" s="263"/>
      <c r="Q395" s="263"/>
      <c r="R395" s="263"/>
      <c r="S395" s="263"/>
      <c r="T395" s="264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65" t="s">
        <v>178</v>
      </c>
      <c r="AU395" s="265" t="s">
        <v>83</v>
      </c>
      <c r="AV395" s="15" t="s">
        <v>113</v>
      </c>
      <c r="AW395" s="15" t="s">
        <v>33</v>
      </c>
      <c r="AX395" s="15" t="s">
        <v>80</v>
      </c>
      <c r="AY395" s="265" t="s">
        <v>114</v>
      </c>
    </row>
    <row r="396" s="2" customFormat="1" ht="16.5" customHeight="1">
      <c r="A396" s="40"/>
      <c r="B396" s="41"/>
      <c r="C396" s="198" t="s">
        <v>530</v>
      </c>
      <c r="D396" s="198" t="s">
        <v>115</v>
      </c>
      <c r="E396" s="199" t="s">
        <v>531</v>
      </c>
      <c r="F396" s="200" t="s">
        <v>532</v>
      </c>
      <c r="G396" s="201" t="s">
        <v>197</v>
      </c>
      <c r="H396" s="202">
        <v>1</v>
      </c>
      <c r="I396" s="203"/>
      <c r="J396" s="204">
        <f>ROUND(I396*H396,2)</f>
        <v>0</v>
      </c>
      <c r="K396" s="200" t="s">
        <v>159</v>
      </c>
      <c r="L396" s="46"/>
      <c r="M396" s="205" t="s">
        <v>19</v>
      </c>
      <c r="N396" s="206" t="s">
        <v>43</v>
      </c>
      <c r="O396" s="86"/>
      <c r="P396" s="207">
        <f>O396*H396</f>
        <v>0</v>
      </c>
      <c r="Q396" s="207">
        <v>1.0000000000000001E-05</v>
      </c>
      <c r="R396" s="207">
        <f>Q396*H396</f>
        <v>1.0000000000000001E-05</v>
      </c>
      <c r="S396" s="207">
        <v>0</v>
      </c>
      <c r="T396" s="208">
        <f>S396*H396</f>
        <v>0</v>
      </c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R396" s="209" t="s">
        <v>113</v>
      </c>
      <c r="AT396" s="209" t="s">
        <v>115</v>
      </c>
      <c r="AU396" s="209" t="s">
        <v>83</v>
      </c>
      <c r="AY396" s="19" t="s">
        <v>114</v>
      </c>
      <c r="BE396" s="210">
        <f>IF(N396="základní",J396,0)</f>
        <v>0</v>
      </c>
      <c r="BF396" s="210">
        <f>IF(N396="snížená",J396,0)</f>
        <v>0</v>
      </c>
      <c r="BG396" s="210">
        <f>IF(N396="zákl. přenesená",J396,0)</f>
        <v>0</v>
      </c>
      <c r="BH396" s="210">
        <f>IF(N396="sníž. přenesená",J396,0)</f>
        <v>0</v>
      </c>
      <c r="BI396" s="210">
        <f>IF(N396="nulová",J396,0)</f>
        <v>0</v>
      </c>
      <c r="BJ396" s="19" t="s">
        <v>80</v>
      </c>
      <c r="BK396" s="210">
        <f>ROUND(I396*H396,2)</f>
        <v>0</v>
      </c>
      <c r="BL396" s="19" t="s">
        <v>113</v>
      </c>
      <c r="BM396" s="209" t="s">
        <v>533</v>
      </c>
    </row>
    <row r="397" s="2" customFormat="1">
      <c r="A397" s="40"/>
      <c r="B397" s="41"/>
      <c r="C397" s="42"/>
      <c r="D397" s="211" t="s">
        <v>120</v>
      </c>
      <c r="E397" s="42"/>
      <c r="F397" s="212" t="s">
        <v>534</v>
      </c>
      <c r="G397" s="42"/>
      <c r="H397" s="42"/>
      <c r="I397" s="213"/>
      <c r="J397" s="42"/>
      <c r="K397" s="42"/>
      <c r="L397" s="46"/>
      <c r="M397" s="214"/>
      <c r="N397" s="215"/>
      <c r="O397" s="86"/>
      <c r="P397" s="86"/>
      <c r="Q397" s="86"/>
      <c r="R397" s="86"/>
      <c r="S397" s="86"/>
      <c r="T397" s="87"/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T397" s="19" t="s">
        <v>120</v>
      </c>
      <c r="AU397" s="19" t="s">
        <v>83</v>
      </c>
    </row>
    <row r="398" s="2" customFormat="1">
      <c r="A398" s="40"/>
      <c r="B398" s="41"/>
      <c r="C398" s="42"/>
      <c r="D398" s="229" t="s">
        <v>162</v>
      </c>
      <c r="E398" s="42"/>
      <c r="F398" s="230" t="s">
        <v>535</v>
      </c>
      <c r="G398" s="42"/>
      <c r="H398" s="42"/>
      <c r="I398" s="213"/>
      <c r="J398" s="42"/>
      <c r="K398" s="42"/>
      <c r="L398" s="46"/>
      <c r="M398" s="214"/>
      <c r="N398" s="215"/>
      <c r="O398" s="86"/>
      <c r="P398" s="86"/>
      <c r="Q398" s="86"/>
      <c r="R398" s="86"/>
      <c r="S398" s="86"/>
      <c r="T398" s="87"/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T398" s="19" t="s">
        <v>162</v>
      </c>
      <c r="AU398" s="19" t="s">
        <v>83</v>
      </c>
    </row>
    <row r="399" s="13" customFormat="1">
      <c r="A399" s="13"/>
      <c r="B399" s="231"/>
      <c r="C399" s="232"/>
      <c r="D399" s="211" t="s">
        <v>178</v>
      </c>
      <c r="E399" s="233" t="s">
        <v>19</v>
      </c>
      <c r="F399" s="234" t="s">
        <v>523</v>
      </c>
      <c r="G399" s="232"/>
      <c r="H399" s="235">
        <v>1</v>
      </c>
      <c r="I399" s="236"/>
      <c r="J399" s="232"/>
      <c r="K399" s="232"/>
      <c r="L399" s="237"/>
      <c r="M399" s="252"/>
      <c r="N399" s="253"/>
      <c r="O399" s="253"/>
      <c r="P399" s="253"/>
      <c r="Q399" s="253"/>
      <c r="R399" s="253"/>
      <c r="S399" s="253"/>
      <c r="T399" s="254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1" t="s">
        <v>178</v>
      </c>
      <c r="AU399" s="241" t="s">
        <v>83</v>
      </c>
      <c r="AV399" s="13" t="s">
        <v>83</v>
      </c>
      <c r="AW399" s="13" t="s">
        <v>33</v>
      </c>
      <c r="AX399" s="13" t="s">
        <v>80</v>
      </c>
      <c r="AY399" s="241" t="s">
        <v>114</v>
      </c>
    </row>
    <row r="400" s="2" customFormat="1" ht="33" customHeight="1">
      <c r="A400" s="40"/>
      <c r="B400" s="41"/>
      <c r="C400" s="198" t="s">
        <v>536</v>
      </c>
      <c r="D400" s="198" t="s">
        <v>115</v>
      </c>
      <c r="E400" s="199" t="s">
        <v>537</v>
      </c>
      <c r="F400" s="200" t="s">
        <v>538</v>
      </c>
      <c r="G400" s="201" t="s">
        <v>205</v>
      </c>
      <c r="H400" s="202">
        <v>89.239999999999995</v>
      </c>
      <c r="I400" s="203"/>
      <c r="J400" s="204">
        <f>ROUND(I400*H400,2)</f>
        <v>0</v>
      </c>
      <c r="K400" s="200" t="s">
        <v>159</v>
      </c>
      <c r="L400" s="46"/>
      <c r="M400" s="205" t="s">
        <v>19</v>
      </c>
      <c r="N400" s="206" t="s">
        <v>43</v>
      </c>
      <c r="O400" s="86"/>
      <c r="P400" s="207">
        <f>O400*H400</f>
        <v>0</v>
      </c>
      <c r="Q400" s="207">
        <v>0.1295</v>
      </c>
      <c r="R400" s="207">
        <f>Q400*H400</f>
        <v>11.55658</v>
      </c>
      <c r="S400" s="207">
        <v>0</v>
      </c>
      <c r="T400" s="208">
        <f>S400*H400</f>
        <v>0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09" t="s">
        <v>113</v>
      </c>
      <c r="AT400" s="209" t="s">
        <v>115</v>
      </c>
      <c r="AU400" s="209" t="s">
        <v>83</v>
      </c>
      <c r="AY400" s="19" t="s">
        <v>114</v>
      </c>
      <c r="BE400" s="210">
        <f>IF(N400="základní",J400,0)</f>
        <v>0</v>
      </c>
      <c r="BF400" s="210">
        <f>IF(N400="snížená",J400,0)</f>
        <v>0</v>
      </c>
      <c r="BG400" s="210">
        <f>IF(N400="zákl. přenesená",J400,0)</f>
        <v>0</v>
      </c>
      <c r="BH400" s="210">
        <f>IF(N400="sníž. přenesená",J400,0)</f>
        <v>0</v>
      </c>
      <c r="BI400" s="210">
        <f>IF(N400="nulová",J400,0)</f>
        <v>0</v>
      </c>
      <c r="BJ400" s="19" t="s">
        <v>80</v>
      </c>
      <c r="BK400" s="210">
        <f>ROUND(I400*H400,2)</f>
        <v>0</v>
      </c>
      <c r="BL400" s="19" t="s">
        <v>113</v>
      </c>
      <c r="BM400" s="209" t="s">
        <v>539</v>
      </c>
    </row>
    <row r="401" s="2" customFormat="1">
      <c r="A401" s="40"/>
      <c r="B401" s="41"/>
      <c r="C401" s="42"/>
      <c r="D401" s="211" t="s">
        <v>120</v>
      </c>
      <c r="E401" s="42"/>
      <c r="F401" s="212" t="s">
        <v>540</v>
      </c>
      <c r="G401" s="42"/>
      <c r="H401" s="42"/>
      <c r="I401" s="213"/>
      <c r="J401" s="42"/>
      <c r="K401" s="42"/>
      <c r="L401" s="46"/>
      <c r="M401" s="214"/>
      <c r="N401" s="215"/>
      <c r="O401" s="86"/>
      <c r="P401" s="86"/>
      <c r="Q401" s="86"/>
      <c r="R401" s="86"/>
      <c r="S401" s="86"/>
      <c r="T401" s="87"/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T401" s="19" t="s">
        <v>120</v>
      </c>
      <c r="AU401" s="19" t="s">
        <v>83</v>
      </c>
    </row>
    <row r="402" s="2" customFormat="1">
      <c r="A402" s="40"/>
      <c r="B402" s="41"/>
      <c r="C402" s="42"/>
      <c r="D402" s="229" t="s">
        <v>162</v>
      </c>
      <c r="E402" s="42"/>
      <c r="F402" s="230" t="s">
        <v>541</v>
      </c>
      <c r="G402" s="42"/>
      <c r="H402" s="42"/>
      <c r="I402" s="213"/>
      <c r="J402" s="42"/>
      <c r="K402" s="42"/>
      <c r="L402" s="46"/>
      <c r="M402" s="214"/>
      <c r="N402" s="215"/>
      <c r="O402" s="86"/>
      <c r="P402" s="86"/>
      <c r="Q402" s="86"/>
      <c r="R402" s="86"/>
      <c r="S402" s="86"/>
      <c r="T402" s="87"/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T402" s="19" t="s">
        <v>162</v>
      </c>
      <c r="AU402" s="19" t="s">
        <v>83</v>
      </c>
    </row>
    <row r="403" s="13" customFormat="1">
      <c r="A403" s="13"/>
      <c r="B403" s="231"/>
      <c r="C403" s="232"/>
      <c r="D403" s="211" t="s">
        <v>178</v>
      </c>
      <c r="E403" s="233" t="s">
        <v>19</v>
      </c>
      <c r="F403" s="234" t="s">
        <v>542</v>
      </c>
      <c r="G403" s="232"/>
      <c r="H403" s="235">
        <v>89.239999999999995</v>
      </c>
      <c r="I403" s="236"/>
      <c r="J403" s="232"/>
      <c r="K403" s="232"/>
      <c r="L403" s="237"/>
      <c r="M403" s="252"/>
      <c r="N403" s="253"/>
      <c r="O403" s="253"/>
      <c r="P403" s="253"/>
      <c r="Q403" s="253"/>
      <c r="R403" s="253"/>
      <c r="S403" s="253"/>
      <c r="T403" s="254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1" t="s">
        <v>178</v>
      </c>
      <c r="AU403" s="241" t="s">
        <v>83</v>
      </c>
      <c r="AV403" s="13" t="s">
        <v>83</v>
      </c>
      <c r="AW403" s="13" t="s">
        <v>33</v>
      </c>
      <c r="AX403" s="13" t="s">
        <v>80</v>
      </c>
      <c r="AY403" s="241" t="s">
        <v>114</v>
      </c>
    </row>
    <row r="404" s="2" customFormat="1" ht="16.5" customHeight="1">
      <c r="A404" s="40"/>
      <c r="B404" s="41"/>
      <c r="C404" s="266" t="s">
        <v>543</v>
      </c>
      <c r="D404" s="266" t="s">
        <v>279</v>
      </c>
      <c r="E404" s="267" t="s">
        <v>544</v>
      </c>
      <c r="F404" s="268" t="s">
        <v>545</v>
      </c>
      <c r="G404" s="269" t="s">
        <v>205</v>
      </c>
      <c r="H404" s="270">
        <v>91.025000000000006</v>
      </c>
      <c r="I404" s="271"/>
      <c r="J404" s="272">
        <f>ROUND(I404*H404,2)</f>
        <v>0</v>
      </c>
      <c r="K404" s="268" t="s">
        <v>159</v>
      </c>
      <c r="L404" s="273"/>
      <c r="M404" s="274" t="s">
        <v>19</v>
      </c>
      <c r="N404" s="275" t="s">
        <v>43</v>
      </c>
      <c r="O404" s="86"/>
      <c r="P404" s="207">
        <f>O404*H404</f>
        <v>0</v>
      </c>
      <c r="Q404" s="207">
        <v>0.056120000000000003</v>
      </c>
      <c r="R404" s="207">
        <f>Q404*H404</f>
        <v>5.1083230000000004</v>
      </c>
      <c r="S404" s="207">
        <v>0</v>
      </c>
      <c r="T404" s="208">
        <f>S404*H404</f>
        <v>0</v>
      </c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R404" s="209" t="s">
        <v>147</v>
      </c>
      <c r="AT404" s="209" t="s">
        <v>279</v>
      </c>
      <c r="AU404" s="209" t="s">
        <v>83</v>
      </c>
      <c r="AY404" s="19" t="s">
        <v>114</v>
      </c>
      <c r="BE404" s="210">
        <f>IF(N404="základní",J404,0)</f>
        <v>0</v>
      </c>
      <c r="BF404" s="210">
        <f>IF(N404="snížená",J404,0)</f>
        <v>0</v>
      </c>
      <c r="BG404" s="210">
        <f>IF(N404="zákl. přenesená",J404,0)</f>
        <v>0</v>
      </c>
      <c r="BH404" s="210">
        <f>IF(N404="sníž. přenesená",J404,0)</f>
        <v>0</v>
      </c>
      <c r="BI404" s="210">
        <f>IF(N404="nulová",J404,0)</f>
        <v>0</v>
      </c>
      <c r="BJ404" s="19" t="s">
        <v>80</v>
      </c>
      <c r="BK404" s="210">
        <f>ROUND(I404*H404,2)</f>
        <v>0</v>
      </c>
      <c r="BL404" s="19" t="s">
        <v>113</v>
      </c>
      <c r="BM404" s="209" t="s">
        <v>546</v>
      </c>
    </row>
    <row r="405" s="2" customFormat="1">
      <c r="A405" s="40"/>
      <c r="B405" s="41"/>
      <c r="C405" s="42"/>
      <c r="D405" s="211" t="s">
        <v>120</v>
      </c>
      <c r="E405" s="42"/>
      <c r="F405" s="212" t="s">
        <v>545</v>
      </c>
      <c r="G405" s="42"/>
      <c r="H405" s="42"/>
      <c r="I405" s="213"/>
      <c r="J405" s="42"/>
      <c r="K405" s="42"/>
      <c r="L405" s="46"/>
      <c r="M405" s="214"/>
      <c r="N405" s="215"/>
      <c r="O405" s="86"/>
      <c r="P405" s="86"/>
      <c r="Q405" s="86"/>
      <c r="R405" s="86"/>
      <c r="S405" s="86"/>
      <c r="T405" s="87"/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T405" s="19" t="s">
        <v>120</v>
      </c>
      <c r="AU405" s="19" t="s">
        <v>83</v>
      </c>
    </row>
    <row r="406" s="13" customFormat="1">
      <c r="A406" s="13"/>
      <c r="B406" s="231"/>
      <c r="C406" s="232"/>
      <c r="D406" s="211" t="s">
        <v>178</v>
      </c>
      <c r="E406" s="232"/>
      <c r="F406" s="234" t="s">
        <v>547</v>
      </c>
      <c r="G406" s="232"/>
      <c r="H406" s="235">
        <v>91.025000000000006</v>
      </c>
      <c r="I406" s="236"/>
      <c r="J406" s="232"/>
      <c r="K406" s="232"/>
      <c r="L406" s="237"/>
      <c r="M406" s="252"/>
      <c r="N406" s="253"/>
      <c r="O406" s="253"/>
      <c r="P406" s="253"/>
      <c r="Q406" s="253"/>
      <c r="R406" s="253"/>
      <c r="S406" s="253"/>
      <c r="T406" s="254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1" t="s">
        <v>178</v>
      </c>
      <c r="AU406" s="241" t="s">
        <v>83</v>
      </c>
      <c r="AV406" s="13" t="s">
        <v>83</v>
      </c>
      <c r="AW406" s="13" t="s">
        <v>4</v>
      </c>
      <c r="AX406" s="13" t="s">
        <v>80</v>
      </c>
      <c r="AY406" s="241" t="s">
        <v>114</v>
      </c>
    </row>
    <row r="407" s="2" customFormat="1" ht="24.15" customHeight="1">
      <c r="A407" s="40"/>
      <c r="B407" s="41"/>
      <c r="C407" s="198" t="s">
        <v>548</v>
      </c>
      <c r="D407" s="198" t="s">
        <v>115</v>
      </c>
      <c r="E407" s="199" t="s">
        <v>549</v>
      </c>
      <c r="F407" s="200" t="s">
        <v>550</v>
      </c>
      <c r="G407" s="201" t="s">
        <v>205</v>
      </c>
      <c r="H407" s="202">
        <v>100.8</v>
      </c>
      <c r="I407" s="203"/>
      <c r="J407" s="204">
        <f>ROUND(I407*H407,2)</f>
        <v>0</v>
      </c>
      <c r="K407" s="200" t="s">
        <v>159</v>
      </c>
      <c r="L407" s="46"/>
      <c r="M407" s="205" t="s">
        <v>19</v>
      </c>
      <c r="N407" s="206" t="s">
        <v>43</v>
      </c>
      <c r="O407" s="86"/>
      <c r="P407" s="207">
        <f>O407*H407</f>
        <v>0</v>
      </c>
      <c r="Q407" s="207">
        <v>0.10095</v>
      </c>
      <c r="R407" s="207">
        <f>Q407*H407</f>
        <v>10.17576</v>
      </c>
      <c r="S407" s="207">
        <v>0</v>
      </c>
      <c r="T407" s="208">
        <f>S407*H407</f>
        <v>0</v>
      </c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R407" s="209" t="s">
        <v>113</v>
      </c>
      <c r="AT407" s="209" t="s">
        <v>115</v>
      </c>
      <c r="AU407" s="209" t="s">
        <v>83</v>
      </c>
      <c r="AY407" s="19" t="s">
        <v>114</v>
      </c>
      <c r="BE407" s="210">
        <f>IF(N407="základní",J407,0)</f>
        <v>0</v>
      </c>
      <c r="BF407" s="210">
        <f>IF(N407="snížená",J407,0)</f>
        <v>0</v>
      </c>
      <c r="BG407" s="210">
        <f>IF(N407="zákl. přenesená",J407,0)</f>
        <v>0</v>
      </c>
      <c r="BH407" s="210">
        <f>IF(N407="sníž. přenesená",J407,0)</f>
        <v>0</v>
      </c>
      <c r="BI407" s="210">
        <f>IF(N407="nulová",J407,0)</f>
        <v>0</v>
      </c>
      <c r="BJ407" s="19" t="s">
        <v>80</v>
      </c>
      <c r="BK407" s="210">
        <f>ROUND(I407*H407,2)</f>
        <v>0</v>
      </c>
      <c r="BL407" s="19" t="s">
        <v>113</v>
      </c>
      <c r="BM407" s="209" t="s">
        <v>551</v>
      </c>
    </row>
    <row r="408" s="2" customFormat="1">
      <c r="A408" s="40"/>
      <c r="B408" s="41"/>
      <c r="C408" s="42"/>
      <c r="D408" s="211" t="s">
        <v>120</v>
      </c>
      <c r="E408" s="42"/>
      <c r="F408" s="212" t="s">
        <v>552</v>
      </c>
      <c r="G408" s="42"/>
      <c r="H408" s="42"/>
      <c r="I408" s="213"/>
      <c r="J408" s="42"/>
      <c r="K408" s="42"/>
      <c r="L408" s="46"/>
      <c r="M408" s="214"/>
      <c r="N408" s="215"/>
      <c r="O408" s="86"/>
      <c r="P408" s="86"/>
      <c r="Q408" s="86"/>
      <c r="R408" s="86"/>
      <c r="S408" s="86"/>
      <c r="T408" s="87"/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T408" s="19" t="s">
        <v>120</v>
      </c>
      <c r="AU408" s="19" t="s">
        <v>83</v>
      </c>
    </row>
    <row r="409" s="2" customFormat="1">
      <c r="A409" s="40"/>
      <c r="B409" s="41"/>
      <c r="C409" s="42"/>
      <c r="D409" s="229" t="s">
        <v>162</v>
      </c>
      <c r="E409" s="42"/>
      <c r="F409" s="230" t="s">
        <v>553</v>
      </c>
      <c r="G409" s="42"/>
      <c r="H409" s="42"/>
      <c r="I409" s="213"/>
      <c r="J409" s="42"/>
      <c r="K409" s="42"/>
      <c r="L409" s="46"/>
      <c r="M409" s="214"/>
      <c r="N409" s="215"/>
      <c r="O409" s="86"/>
      <c r="P409" s="86"/>
      <c r="Q409" s="86"/>
      <c r="R409" s="86"/>
      <c r="S409" s="86"/>
      <c r="T409" s="87"/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T409" s="19" t="s">
        <v>162</v>
      </c>
      <c r="AU409" s="19" t="s">
        <v>83</v>
      </c>
    </row>
    <row r="410" s="13" customFormat="1">
      <c r="A410" s="13"/>
      <c r="B410" s="231"/>
      <c r="C410" s="232"/>
      <c r="D410" s="211" t="s">
        <v>178</v>
      </c>
      <c r="E410" s="233" t="s">
        <v>19</v>
      </c>
      <c r="F410" s="234" t="s">
        <v>554</v>
      </c>
      <c r="G410" s="232"/>
      <c r="H410" s="235">
        <v>11.4</v>
      </c>
      <c r="I410" s="236"/>
      <c r="J410" s="232"/>
      <c r="K410" s="232"/>
      <c r="L410" s="237"/>
      <c r="M410" s="252"/>
      <c r="N410" s="253"/>
      <c r="O410" s="253"/>
      <c r="P410" s="253"/>
      <c r="Q410" s="253"/>
      <c r="R410" s="253"/>
      <c r="S410" s="253"/>
      <c r="T410" s="254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1" t="s">
        <v>178</v>
      </c>
      <c r="AU410" s="241" t="s">
        <v>83</v>
      </c>
      <c r="AV410" s="13" t="s">
        <v>83</v>
      </c>
      <c r="AW410" s="13" t="s">
        <v>33</v>
      </c>
      <c r="AX410" s="13" t="s">
        <v>72</v>
      </c>
      <c r="AY410" s="241" t="s">
        <v>114</v>
      </c>
    </row>
    <row r="411" s="13" customFormat="1">
      <c r="A411" s="13"/>
      <c r="B411" s="231"/>
      <c r="C411" s="232"/>
      <c r="D411" s="211" t="s">
        <v>178</v>
      </c>
      <c r="E411" s="233" t="s">
        <v>19</v>
      </c>
      <c r="F411" s="234" t="s">
        <v>555</v>
      </c>
      <c r="G411" s="232"/>
      <c r="H411" s="235">
        <v>40</v>
      </c>
      <c r="I411" s="236"/>
      <c r="J411" s="232"/>
      <c r="K411" s="232"/>
      <c r="L411" s="237"/>
      <c r="M411" s="252"/>
      <c r="N411" s="253"/>
      <c r="O411" s="253"/>
      <c r="P411" s="253"/>
      <c r="Q411" s="253"/>
      <c r="R411" s="253"/>
      <c r="S411" s="253"/>
      <c r="T411" s="254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1" t="s">
        <v>178</v>
      </c>
      <c r="AU411" s="241" t="s">
        <v>83</v>
      </c>
      <c r="AV411" s="13" t="s">
        <v>83</v>
      </c>
      <c r="AW411" s="13" t="s">
        <v>33</v>
      </c>
      <c r="AX411" s="13" t="s">
        <v>72</v>
      </c>
      <c r="AY411" s="241" t="s">
        <v>114</v>
      </c>
    </row>
    <row r="412" s="13" customFormat="1">
      <c r="A412" s="13"/>
      <c r="B412" s="231"/>
      <c r="C412" s="232"/>
      <c r="D412" s="211" t="s">
        <v>178</v>
      </c>
      <c r="E412" s="233" t="s">
        <v>19</v>
      </c>
      <c r="F412" s="234" t="s">
        <v>556</v>
      </c>
      <c r="G412" s="232"/>
      <c r="H412" s="235">
        <v>22.100000000000001</v>
      </c>
      <c r="I412" s="236"/>
      <c r="J412" s="232"/>
      <c r="K412" s="232"/>
      <c r="L412" s="237"/>
      <c r="M412" s="252"/>
      <c r="N412" s="253"/>
      <c r="O412" s="253"/>
      <c r="P412" s="253"/>
      <c r="Q412" s="253"/>
      <c r="R412" s="253"/>
      <c r="S412" s="253"/>
      <c r="T412" s="254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1" t="s">
        <v>178</v>
      </c>
      <c r="AU412" s="241" t="s">
        <v>83</v>
      </c>
      <c r="AV412" s="13" t="s">
        <v>83</v>
      </c>
      <c r="AW412" s="13" t="s">
        <v>33</v>
      </c>
      <c r="AX412" s="13" t="s">
        <v>72</v>
      </c>
      <c r="AY412" s="241" t="s">
        <v>114</v>
      </c>
    </row>
    <row r="413" s="13" customFormat="1">
      <c r="A413" s="13"/>
      <c r="B413" s="231"/>
      <c r="C413" s="232"/>
      <c r="D413" s="211" t="s">
        <v>178</v>
      </c>
      <c r="E413" s="233" t="s">
        <v>19</v>
      </c>
      <c r="F413" s="234" t="s">
        <v>557</v>
      </c>
      <c r="G413" s="232"/>
      <c r="H413" s="235">
        <v>11.4</v>
      </c>
      <c r="I413" s="236"/>
      <c r="J413" s="232"/>
      <c r="K413" s="232"/>
      <c r="L413" s="237"/>
      <c r="M413" s="252"/>
      <c r="N413" s="253"/>
      <c r="O413" s="253"/>
      <c r="P413" s="253"/>
      <c r="Q413" s="253"/>
      <c r="R413" s="253"/>
      <c r="S413" s="253"/>
      <c r="T413" s="254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1" t="s">
        <v>178</v>
      </c>
      <c r="AU413" s="241" t="s">
        <v>83</v>
      </c>
      <c r="AV413" s="13" t="s">
        <v>83</v>
      </c>
      <c r="AW413" s="13" t="s">
        <v>33</v>
      </c>
      <c r="AX413" s="13" t="s">
        <v>72</v>
      </c>
      <c r="AY413" s="241" t="s">
        <v>114</v>
      </c>
    </row>
    <row r="414" s="13" customFormat="1">
      <c r="A414" s="13"/>
      <c r="B414" s="231"/>
      <c r="C414" s="232"/>
      <c r="D414" s="211" t="s">
        <v>178</v>
      </c>
      <c r="E414" s="233" t="s">
        <v>19</v>
      </c>
      <c r="F414" s="234" t="s">
        <v>558</v>
      </c>
      <c r="G414" s="232"/>
      <c r="H414" s="235">
        <v>15.9</v>
      </c>
      <c r="I414" s="236"/>
      <c r="J414" s="232"/>
      <c r="K414" s="232"/>
      <c r="L414" s="237"/>
      <c r="M414" s="252"/>
      <c r="N414" s="253"/>
      <c r="O414" s="253"/>
      <c r="P414" s="253"/>
      <c r="Q414" s="253"/>
      <c r="R414" s="253"/>
      <c r="S414" s="253"/>
      <c r="T414" s="254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1" t="s">
        <v>178</v>
      </c>
      <c r="AU414" s="241" t="s">
        <v>83</v>
      </c>
      <c r="AV414" s="13" t="s">
        <v>83</v>
      </c>
      <c r="AW414" s="13" t="s">
        <v>33</v>
      </c>
      <c r="AX414" s="13" t="s">
        <v>72</v>
      </c>
      <c r="AY414" s="241" t="s">
        <v>114</v>
      </c>
    </row>
    <row r="415" s="15" customFormat="1">
      <c r="A415" s="15"/>
      <c r="B415" s="255"/>
      <c r="C415" s="256"/>
      <c r="D415" s="211" t="s">
        <v>178</v>
      </c>
      <c r="E415" s="257" t="s">
        <v>19</v>
      </c>
      <c r="F415" s="258" t="s">
        <v>227</v>
      </c>
      <c r="G415" s="256"/>
      <c r="H415" s="259">
        <v>100.80000000000001</v>
      </c>
      <c r="I415" s="260"/>
      <c r="J415" s="256"/>
      <c r="K415" s="256"/>
      <c r="L415" s="261"/>
      <c r="M415" s="262"/>
      <c r="N415" s="263"/>
      <c r="O415" s="263"/>
      <c r="P415" s="263"/>
      <c r="Q415" s="263"/>
      <c r="R415" s="263"/>
      <c r="S415" s="263"/>
      <c r="T415" s="264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65" t="s">
        <v>178</v>
      </c>
      <c r="AU415" s="265" t="s">
        <v>83</v>
      </c>
      <c r="AV415" s="15" t="s">
        <v>113</v>
      </c>
      <c r="AW415" s="15" t="s">
        <v>33</v>
      </c>
      <c r="AX415" s="15" t="s">
        <v>80</v>
      </c>
      <c r="AY415" s="265" t="s">
        <v>114</v>
      </c>
    </row>
    <row r="416" s="2" customFormat="1" ht="21.75" customHeight="1">
      <c r="A416" s="40"/>
      <c r="B416" s="41"/>
      <c r="C416" s="266" t="s">
        <v>559</v>
      </c>
      <c r="D416" s="266" t="s">
        <v>279</v>
      </c>
      <c r="E416" s="267" t="s">
        <v>560</v>
      </c>
      <c r="F416" s="268" t="s">
        <v>561</v>
      </c>
      <c r="G416" s="269" t="s">
        <v>205</v>
      </c>
      <c r="H416" s="270">
        <v>102.816</v>
      </c>
      <c r="I416" s="271"/>
      <c r="J416" s="272">
        <f>ROUND(I416*H416,2)</f>
        <v>0</v>
      </c>
      <c r="K416" s="268" t="s">
        <v>159</v>
      </c>
      <c r="L416" s="273"/>
      <c r="M416" s="274" t="s">
        <v>19</v>
      </c>
      <c r="N416" s="275" t="s">
        <v>43</v>
      </c>
      <c r="O416" s="86"/>
      <c r="P416" s="207">
        <f>O416*H416</f>
        <v>0</v>
      </c>
      <c r="Q416" s="207">
        <v>0.048000000000000001</v>
      </c>
      <c r="R416" s="207">
        <f>Q416*H416</f>
        <v>4.935168</v>
      </c>
      <c r="S416" s="207">
        <v>0</v>
      </c>
      <c r="T416" s="208">
        <f>S416*H416</f>
        <v>0</v>
      </c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R416" s="209" t="s">
        <v>147</v>
      </c>
      <c r="AT416" s="209" t="s">
        <v>279</v>
      </c>
      <c r="AU416" s="209" t="s">
        <v>83</v>
      </c>
      <c r="AY416" s="19" t="s">
        <v>114</v>
      </c>
      <c r="BE416" s="210">
        <f>IF(N416="základní",J416,0)</f>
        <v>0</v>
      </c>
      <c r="BF416" s="210">
        <f>IF(N416="snížená",J416,0)</f>
        <v>0</v>
      </c>
      <c r="BG416" s="210">
        <f>IF(N416="zákl. přenesená",J416,0)</f>
        <v>0</v>
      </c>
      <c r="BH416" s="210">
        <f>IF(N416="sníž. přenesená",J416,0)</f>
        <v>0</v>
      </c>
      <c r="BI416" s="210">
        <f>IF(N416="nulová",J416,0)</f>
        <v>0</v>
      </c>
      <c r="BJ416" s="19" t="s">
        <v>80</v>
      </c>
      <c r="BK416" s="210">
        <f>ROUND(I416*H416,2)</f>
        <v>0</v>
      </c>
      <c r="BL416" s="19" t="s">
        <v>113</v>
      </c>
      <c r="BM416" s="209" t="s">
        <v>562</v>
      </c>
    </row>
    <row r="417" s="2" customFormat="1">
      <c r="A417" s="40"/>
      <c r="B417" s="41"/>
      <c r="C417" s="42"/>
      <c r="D417" s="211" t="s">
        <v>120</v>
      </c>
      <c r="E417" s="42"/>
      <c r="F417" s="212" t="s">
        <v>561</v>
      </c>
      <c r="G417" s="42"/>
      <c r="H417" s="42"/>
      <c r="I417" s="213"/>
      <c r="J417" s="42"/>
      <c r="K417" s="42"/>
      <c r="L417" s="46"/>
      <c r="M417" s="214"/>
      <c r="N417" s="215"/>
      <c r="O417" s="86"/>
      <c r="P417" s="86"/>
      <c r="Q417" s="86"/>
      <c r="R417" s="86"/>
      <c r="S417" s="86"/>
      <c r="T417" s="87"/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T417" s="19" t="s">
        <v>120</v>
      </c>
      <c r="AU417" s="19" t="s">
        <v>83</v>
      </c>
    </row>
    <row r="418" s="13" customFormat="1">
      <c r="A418" s="13"/>
      <c r="B418" s="231"/>
      <c r="C418" s="232"/>
      <c r="D418" s="211" t="s">
        <v>178</v>
      </c>
      <c r="E418" s="232"/>
      <c r="F418" s="234" t="s">
        <v>563</v>
      </c>
      <c r="G418" s="232"/>
      <c r="H418" s="235">
        <v>102.816</v>
      </c>
      <c r="I418" s="236"/>
      <c r="J418" s="232"/>
      <c r="K418" s="232"/>
      <c r="L418" s="237"/>
      <c r="M418" s="252"/>
      <c r="N418" s="253"/>
      <c r="O418" s="253"/>
      <c r="P418" s="253"/>
      <c r="Q418" s="253"/>
      <c r="R418" s="253"/>
      <c r="S418" s="253"/>
      <c r="T418" s="254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1" t="s">
        <v>178</v>
      </c>
      <c r="AU418" s="241" t="s">
        <v>83</v>
      </c>
      <c r="AV418" s="13" t="s">
        <v>83</v>
      </c>
      <c r="AW418" s="13" t="s">
        <v>4</v>
      </c>
      <c r="AX418" s="13" t="s">
        <v>80</v>
      </c>
      <c r="AY418" s="241" t="s">
        <v>114</v>
      </c>
    </row>
    <row r="419" s="2" customFormat="1" ht="33" customHeight="1">
      <c r="A419" s="40"/>
      <c r="B419" s="41"/>
      <c r="C419" s="198" t="s">
        <v>564</v>
      </c>
      <c r="D419" s="198" t="s">
        <v>115</v>
      </c>
      <c r="E419" s="199" t="s">
        <v>565</v>
      </c>
      <c r="F419" s="200" t="s">
        <v>566</v>
      </c>
      <c r="G419" s="201" t="s">
        <v>205</v>
      </c>
      <c r="H419" s="202">
        <v>4.7000000000000002</v>
      </c>
      <c r="I419" s="203"/>
      <c r="J419" s="204">
        <f>ROUND(I419*H419,2)</f>
        <v>0</v>
      </c>
      <c r="K419" s="200" t="s">
        <v>159</v>
      </c>
      <c r="L419" s="46"/>
      <c r="M419" s="205" t="s">
        <v>19</v>
      </c>
      <c r="N419" s="206" t="s">
        <v>43</v>
      </c>
      <c r="O419" s="86"/>
      <c r="P419" s="207">
        <f>O419*H419</f>
        <v>0</v>
      </c>
      <c r="Q419" s="207">
        <v>0.00060999999999999997</v>
      </c>
      <c r="R419" s="207">
        <f>Q419*H419</f>
        <v>0.0028670000000000002</v>
      </c>
      <c r="S419" s="207">
        <v>0</v>
      </c>
      <c r="T419" s="208">
        <f>S419*H419</f>
        <v>0</v>
      </c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R419" s="209" t="s">
        <v>113</v>
      </c>
      <c r="AT419" s="209" t="s">
        <v>115</v>
      </c>
      <c r="AU419" s="209" t="s">
        <v>83</v>
      </c>
      <c r="AY419" s="19" t="s">
        <v>114</v>
      </c>
      <c r="BE419" s="210">
        <f>IF(N419="základní",J419,0)</f>
        <v>0</v>
      </c>
      <c r="BF419" s="210">
        <f>IF(N419="snížená",J419,0)</f>
        <v>0</v>
      </c>
      <c r="BG419" s="210">
        <f>IF(N419="zákl. přenesená",J419,0)</f>
        <v>0</v>
      </c>
      <c r="BH419" s="210">
        <f>IF(N419="sníž. přenesená",J419,0)</f>
        <v>0</v>
      </c>
      <c r="BI419" s="210">
        <f>IF(N419="nulová",J419,0)</f>
        <v>0</v>
      </c>
      <c r="BJ419" s="19" t="s">
        <v>80</v>
      </c>
      <c r="BK419" s="210">
        <f>ROUND(I419*H419,2)</f>
        <v>0</v>
      </c>
      <c r="BL419" s="19" t="s">
        <v>113</v>
      </c>
      <c r="BM419" s="209" t="s">
        <v>567</v>
      </c>
    </row>
    <row r="420" s="2" customFormat="1">
      <c r="A420" s="40"/>
      <c r="B420" s="41"/>
      <c r="C420" s="42"/>
      <c r="D420" s="211" t="s">
        <v>120</v>
      </c>
      <c r="E420" s="42"/>
      <c r="F420" s="212" t="s">
        <v>568</v>
      </c>
      <c r="G420" s="42"/>
      <c r="H420" s="42"/>
      <c r="I420" s="213"/>
      <c r="J420" s="42"/>
      <c r="K420" s="42"/>
      <c r="L420" s="46"/>
      <c r="M420" s="214"/>
      <c r="N420" s="215"/>
      <c r="O420" s="86"/>
      <c r="P420" s="86"/>
      <c r="Q420" s="86"/>
      <c r="R420" s="86"/>
      <c r="S420" s="86"/>
      <c r="T420" s="87"/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T420" s="19" t="s">
        <v>120</v>
      </c>
      <c r="AU420" s="19" t="s">
        <v>83</v>
      </c>
    </row>
    <row r="421" s="2" customFormat="1">
      <c r="A421" s="40"/>
      <c r="B421" s="41"/>
      <c r="C421" s="42"/>
      <c r="D421" s="229" t="s">
        <v>162</v>
      </c>
      <c r="E421" s="42"/>
      <c r="F421" s="230" t="s">
        <v>569</v>
      </c>
      <c r="G421" s="42"/>
      <c r="H421" s="42"/>
      <c r="I421" s="213"/>
      <c r="J421" s="42"/>
      <c r="K421" s="42"/>
      <c r="L421" s="46"/>
      <c r="M421" s="214"/>
      <c r="N421" s="215"/>
      <c r="O421" s="86"/>
      <c r="P421" s="86"/>
      <c r="Q421" s="86"/>
      <c r="R421" s="86"/>
      <c r="S421" s="86"/>
      <c r="T421" s="87"/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T421" s="19" t="s">
        <v>162</v>
      </c>
      <c r="AU421" s="19" t="s">
        <v>83</v>
      </c>
    </row>
    <row r="422" s="13" customFormat="1">
      <c r="A422" s="13"/>
      <c r="B422" s="231"/>
      <c r="C422" s="232"/>
      <c r="D422" s="211" t="s">
        <v>178</v>
      </c>
      <c r="E422" s="233" t="s">
        <v>19</v>
      </c>
      <c r="F422" s="234" t="s">
        <v>570</v>
      </c>
      <c r="G422" s="232"/>
      <c r="H422" s="235">
        <v>4.7000000000000002</v>
      </c>
      <c r="I422" s="236"/>
      <c r="J422" s="232"/>
      <c r="K422" s="232"/>
      <c r="L422" s="237"/>
      <c r="M422" s="252"/>
      <c r="N422" s="253"/>
      <c r="O422" s="253"/>
      <c r="P422" s="253"/>
      <c r="Q422" s="253"/>
      <c r="R422" s="253"/>
      <c r="S422" s="253"/>
      <c r="T422" s="254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1" t="s">
        <v>178</v>
      </c>
      <c r="AU422" s="241" t="s">
        <v>83</v>
      </c>
      <c r="AV422" s="13" t="s">
        <v>83</v>
      </c>
      <c r="AW422" s="13" t="s">
        <v>33</v>
      </c>
      <c r="AX422" s="13" t="s">
        <v>80</v>
      </c>
      <c r="AY422" s="241" t="s">
        <v>114</v>
      </c>
    </row>
    <row r="423" s="2" customFormat="1" ht="24.15" customHeight="1">
      <c r="A423" s="40"/>
      <c r="B423" s="41"/>
      <c r="C423" s="198" t="s">
        <v>571</v>
      </c>
      <c r="D423" s="198" t="s">
        <v>115</v>
      </c>
      <c r="E423" s="199" t="s">
        <v>572</v>
      </c>
      <c r="F423" s="200" t="s">
        <v>573</v>
      </c>
      <c r="G423" s="201" t="s">
        <v>205</v>
      </c>
      <c r="H423" s="202">
        <v>4.7000000000000002</v>
      </c>
      <c r="I423" s="203"/>
      <c r="J423" s="204">
        <f>ROUND(I423*H423,2)</f>
        <v>0</v>
      </c>
      <c r="K423" s="200" t="s">
        <v>159</v>
      </c>
      <c r="L423" s="46"/>
      <c r="M423" s="205" t="s">
        <v>19</v>
      </c>
      <c r="N423" s="206" t="s">
        <v>43</v>
      </c>
      <c r="O423" s="86"/>
      <c r="P423" s="207">
        <f>O423*H423</f>
        <v>0</v>
      </c>
      <c r="Q423" s="207">
        <v>0.29221000000000003</v>
      </c>
      <c r="R423" s="207">
        <f>Q423*H423</f>
        <v>1.3733870000000001</v>
      </c>
      <c r="S423" s="207">
        <v>0</v>
      </c>
      <c r="T423" s="208">
        <f>S423*H423</f>
        <v>0</v>
      </c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R423" s="209" t="s">
        <v>113</v>
      </c>
      <c r="AT423" s="209" t="s">
        <v>115</v>
      </c>
      <c r="AU423" s="209" t="s">
        <v>83</v>
      </c>
      <c r="AY423" s="19" t="s">
        <v>114</v>
      </c>
      <c r="BE423" s="210">
        <f>IF(N423="základní",J423,0)</f>
        <v>0</v>
      </c>
      <c r="BF423" s="210">
        <f>IF(N423="snížená",J423,0)</f>
        <v>0</v>
      </c>
      <c r="BG423" s="210">
        <f>IF(N423="zákl. přenesená",J423,0)</f>
        <v>0</v>
      </c>
      <c r="BH423" s="210">
        <f>IF(N423="sníž. přenesená",J423,0)</f>
        <v>0</v>
      </c>
      <c r="BI423" s="210">
        <f>IF(N423="nulová",J423,0)</f>
        <v>0</v>
      </c>
      <c r="BJ423" s="19" t="s">
        <v>80</v>
      </c>
      <c r="BK423" s="210">
        <f>ROUND(I423*H423,2)</f>
        <v>0</v>
      </c>
      <c r="BL423" s="19" t="s">
        <v>113</v>
      </c>
      <c r="BM423" s="209" t="s">
        <v>574</v>
      </c>
    </row>
    <row r="424" s="2" customFormat="1">
      <c r="A424" s="40"/>
      <c r="B424" s="41"/>
      <c r="C424" s="42"/>
      <c r="D424" s="211" t="s">
        <v>120</v>
      </c>
      <c r="E424" s="42"/>
      <c r="F424" s="212" t="s">
        <v>575</v>
      </c>
      <c r="G424" s="42"/>
      <c r="H424" s="42"/>
      <c r="I424" s="213"/>
      <c r="J424" s="42"/>
      <c r="K424" s="42"/>
      <c r="L424" s="46"/>
      <c r="M424" s="214"/>
      <c r="N424" s="215"/>
      <c r="O424" s="86"/>
      <c r="P424" s="86"/>
      <c r="Q424" s="86"/>
      <c r="R424" s="86"/>
      <c r="S424" s="86"/>
      <c r="T424" s="87"/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T424" s="19" t="s">
        <v>120</v>
      </c>
      <c r="AU424" s="19" t="s">
        <v>83</v>
      </c>
    </row>
    <row r="425" s="2" customFormat="1">
      <c r="A425" s="40"/>
      <c r="B425" s="41"/>
      <c r="C425" s="42"/>
      <c r="D425" s="229" t="s">
        <v>162</v>
      </c>
      <c r="E425" s="42"/>
      <c r="F425" s="230" t="s">
        <v>576</v>
      </c>
      <c r="G425" s="42"/>
      <c r="H425" s="42"/>
      <c r="I425" s="213"/>
      <c r="J425" s="42"/>
      <c r="K425" s="42"/>
      <c r="L425" s="46"/>
      <c r="M425" s="214"/>
      <c r="N425" s="215"/>
      <c r="O425" s="86"/>
      <c r="P425" s="86"/>
      <c r="Q425" s="86"/>
      <c r="R425" s="86"/>
      <c r="S425" s="86"/>
      <c r="T425" s="87"/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T425" s="19" t="s">
        <v>162</v>
      </c>
      <c r="AU425" s="19" t="s">
        <v>83</v>
      </c>
    </row>
    <row r="426" s="13" customFormat="1">
      <c r="A426" s="13"/>
      <c r="B426" s="231"/>
      <c r="C426" s="232"/>
      <c r="D426" s="211" t="s">
        <v>178</v>
      </c>
      <c r="E426" s="233" t="s">
        <v>19</v>
      </c>
      <c r="F426" s="234" t="s">
        <v>570</v>
      </c>
      <c r="G426" s="232"/>
      <c r="H426" s="235">
        <v>4.7000000000000002</v>
      </c>
      <c r="I426" s="236"/>
      <c r="J426" s="232"/>
      <c r="K426" s="232"/>
      <c r="L426" s="237"/>
      <c r="M426" s="252"/>
      <c r="N426" s="253"/>
      <c r="O426" s="253"/>
      <c r="P426" s="253"/>
      <c r="Q426" s="253"/>
      <c r="R426" s="253"/>
      <c r="S426" s="253"/>
      <c r="T426" s="254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1" t="s">
        <v>178</v>
      </c>
      <c r="AU426" s="241" t="s">
        <v>83</v>
      </c>
      <c r="AV426" s="13" t="s">
        <v>83</v>
      </c>
      <c r="AW426" s="13" t="s">
        <v>33</v>
      </c>
      <c r="AX426" s="13" t="s">
        <v>80</v>
      </c>
      <c r="AY426" s="241" t="s">
        <v>114</v>
      </c>
    </row>
    <row r="427" s="2" customFormat="1" ht="24.15" customHeight="1">
      <c r="A427" s="40"/>
      <c r="B427" s="41"/>
      <c r="C427" s="266" t="s">
        <v>577</v>
      </c>
      <c r="D427" s="266" t="s">
        <v>279</v>
      </c>
      <c r="E427" s="267" t="s">
        <v>578</v>
      </c>
      <c r="F427" s="268" t="s">
        <v>579</v>
      </c>
      <c r="G427" s="269" t="s">
        <v>205</v>
      </c>
      <c r="H427" s="270">
        <v>4.7000000000000002</v>
      </c>
      <c r="I427" s="271"/>
      <c r="J427" s="272">
        <f>ROUND(I427*H427,2)</f>
        <v>0</v>
      </c>
      <c r="K427" s="268" t="s">
        <v>159</v>
      </c>
      <c r="L427" s="273"/>
      <c r="M427" s="274" t="s">
        <v>19</v>
      </c>
      <c r="N427" s="275" t="s">
        <v>43</v>
      </c>
      <c r="O427" s="86"/>
      <c r="P427" s="207">
        <f>O427*H427</f>
        <v>0</v>
      </c>
      <c r="Q427" s="207">
        <v>0.016</v>
      </c>
      <c r="R427" s="207">
        <f>Q427*H427</f>
        <v>0.075200000000000003</v>
      </c>
      <c r="S427" s="207">
        <v>0</v>
      </c>
      <c r="T427" s="208">
        <f>S427*H427</f>
        <v>0</v>
      </c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R427" s="209" t="s">
        <v>147</v>
      </c>
      <c r="AT427" s="209" t="s">
        <v>279</v>
      </c>
      <c r="AU427" s="209" t="s">
        <v>83</v>
      </c>
      <c r="AY427" s="19" t="s">
        <v>114</v>
      </c>
      <c r="BE427" s="210">
        <f>IF(N427="základní",J427,0)</f>
        <v>0</v>
      </c>
      <c r="BF427" s="210">
        <f>IF(N427="snížená",J427,0)</f>
        <v>0</v>
      </c>
      <c r="BG427" s="210">
        <f>IF(N427="zákl. přenesená",J427,0)</f>
        <v>0</v>
      </c>
      <c r="BH427" s="210">
        <f>IF(N427="sníž. přenesená",J427,0)</f>
        <v>0</v>
      </c>
      <c r="BI427" s="210">
        <f>IF(N427="nulová",J427,0)</f>
        <v>0</v>
      </c>
      <c r="BJ427" s="19" t="s">
        <v>80</v>
      </c>
      <c r="BK427" s="210">
        <f>ROUND(I427*H427,2)</f>
        <v>0</v>
      </c>
      <c r="BL427" s="19" t="s">
        <v>113</v>
      </c>
      <c r="BM427" s="209" t="s">
        <v>580</v>
      </c>
    </row>
    <row r="428" s="2" customFormat="1">
      <c r="A428" s="40"/>
      <c r="B428" s="41"/>
      <c r="C428" s="42"/>
      <c r="D428" s="211" t="s">
        <v>120</v>
      </c>
      <c r="E428" s="42"/>
      <c r="F428" s="212" t="s">
        <v>579</v>
      </c>
      <c r="G428" s="42"/>
      <c r="H428" s="42"/>
      <c r="I428" s="213"/>
      <c r="J428" s="42"/>
      <c r="K428" s="42"/>
      <c r="L428" s="46"/>
      <c r="M428" s="214"/>
      <c r="N428" s="215"/>
      <c r="O428" s="86"/>
      <c r="P428" s="86"/>
      <c r="Q428" s="86"/>
      <c r="R428" s="86"/>
      <c r="S428" s="86"/>
      <c r="T428" s="87"/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T428" s="19" t="s">
        <v>120</v>
      </c>
      <c r="AU428" s="19" t="s">
        <v>83</v>
      </c>
    </row>
    <row r="429" s="2" customFormat="1" ht="16.5" customHeight="1">
      <c r="A429" s="40"/>
      <c r="B429" s="41"/>
      <c r="C429" s="266" t="s">
        <v>581</v>
      </c>
      <c r="D429" s="266" t="s">
        <v>279</v>
      </c>
      <c r="E429" s="267" t="s">
        <v>582</v>
      </c>
      <c r="F429" s="268" t="s">
        <v>583</v>
      </c>
      <c r="G429" s="269" t="s">
        <v>205</v>
      </c>
      <c r="H429" s="270">
        <v>4.7000000000000002</v>
      </c>
      <c r="I429" s="271"/>
      <c r="J429" s="272">
        <f>ROUND(I429*H429,2)</f>
        <v>0</v>
      </c>
      <c r="K429" s="268" t="s">
        <v>159</v>
      </c>
      <c r="L429" s="273"/>
      <c r="M429" s="274" t="s">
        <v>19</v>
      </c>
      <c r="N429" s="275" t="s">
        <v>43</v>
      </c>
      <c r="O429" s="86"/>
      <c r="P429" s="207">
        <f>O429*H429</f>
        <v>0</v>
      </c>
      <c r="Q429" s="207">
        <v>0.012999999999999999</v>
      </c>
      <c r="R429" s="207">
        <f>Q429*H429</f>
        <v>0.061100000000000002</v>
      </c>
      <c r="S429" s="207">
        <v>0</v>
      </c>
      <c r="T429" s="208">
        <f>S429*H429</f>
        <v>0</v>
      </c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R429" s="209" t="s">
        <v>147</v>
      </c>
      <c r="AT429" s="209" t="s">
        <v>279</v>
      </c>
      <c r="AU429" s="209" t="s">
        <v>83</v>
      </c>
      <c r="AY429" s="19" t="s">
        <v>114</v>
      </c>
      <c r="BE429" s="210">
        <f>IF(N429="základní",J429,0)</f>
        <v>0</v>
      </c>
      <c r="BF429" s="210">
        <f>IF(N429="snížená",J429,0)</f>
        <v>0</v>
      </c>
      <c r="BG429" s="210">
        <f>IF(N429="zákl. přenesená",J429,0)</f>
        <v>0</v>
      </c>
      <c r="BH429" s="210">
        <f>IF(N429="sníž. přenesená",J429,0)</f>
        <v>0</v>
      </c>
      <c r="BI429" s="210">
        <f>IF(N429="nulová",J429,0)</f>
        <v>0</v>
      </c>
      <c r="BJ429" s="19" t="s">
        <v>80</v>
      </c>
      <c r="BK429" s="210">
        <f>ROUND(I429*H429,2)</f>
        <v>0</v>
      </c>
      <c r="BL429" s="19" t="s">
        <v>113</v>
      </c>
      <c r="BM429" s="209" t="s">
        <v>584</v>
      </c>
    </row>
    <row r="430" s="2" customFormat="1">
      <c r="A430" s="40"/>
      <c r="B430" s="41"/>
      <c r="C430" s="42"/>
      <c r="D430" s="211" t="s">
        <v>120</v>
      </c>
      <c r="E430" s="42"/>
      <c r="F430" s="212" t="s">
        <v>583</v>
      </c>
      <c r="G430" s="42"/>
      <c r="H430" s="42"/>
      <c r="I430" s="213"/>
      <c r="J430" s="42"/>
      <c r="K430" s="42"/>
      <c r="L430" s="46"/>
      <c r="M430" s="214"/>
      <c r="N430" s="215"/>
      <c r="O430" s="86"/>
      <c r="P430" s="86"/>
      <c r="Q430" s="86"/>
      <c r="R430" s="86"/>
      <c r="S430" s="86"/>
      <c r="T430" s="87"/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T430" s="19" t="s">
        <v>120</v>
      </c>
      <c r="AU430" s="19" t="s">
        <v>83</v>
      </c>
    </row>
    <row r="431" s="2" customFormat="1" ht="21.75" customHeight="1">
      <c r="A431" s="40"/>
      <c r="B431" s="41"/>
      <c r="C431" s="198" t="s">
        <v>585</v>
      </c>
      <c r="D431" s="198" t="s">
        <v>115</v>
      </c>
      <c r="E431" s="199" t="s">
        <v>586</v>
      </c>
      <c r="F431" s="200" t="s">
        <v>587</v>
      </c>
      <c r="G431" s="201" t="s">
        <v>197</v>
      </c>
      <c r="H431" s="202">
        <v>130.43799999999999</v>
      </c>
      <c r="I431" s="203"/>
      <c r="J431" s="204">
        <f>ROUND(I431*H431,2)</f>
        <v>0</v>
      </c>
      <c r="K431" s="200" t="s">
        <v>19</v>
      </c>
      <c r="L431" s="46"/>
      <c r="M431" s="205" t="s">
        <v>19</v>
      </c>
      <c r="N431" s="206" t="s">
        <v>43</v>
      </c>
      <c r="O431" s="86"/>
      <c r="P431" s="207">
        <f>O431*H431</f>
        <v>0</v>
      </c>
      <c r="Q431" s="207">
        <v>0.00046999999999999999</v>
      </c>
      <c r="R431" s="207">
        <f>Q431*H431</f>
        <v>0.06130585999999999</v>
      </c>
      <c r="S431" s="207">
        <v>0</v>
      </c>
      <c r="T431" s="208">
        <f>S431*H431</f>
        <v>0</v>
      </c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R431" s="209" t="s">
        <v>113</v>
      </c>
      <c r="AT431" s="209" t="s">
        <v>115</v>
      </c>
      <c r="AU431" s="209" t="s">
        <v>83</v>
      </c>
      <c r="AY431" s="19" t="s">
        <v>114</v>
      </c>
      <c r="BE431" s="210">
        <f>IF(N431="základní",J431,0)</f>
        <v>0</v>
      </c>
      <c r="BF431" s="210">
        <f>IF(N431="snížená",J431,0)</f>
        <v>0</v>
      </c>
      <c r="BG431" s="210">
        <f>IF(N431="zákl. přenesená",J431,0)</f>
        <v>0</v>
      </c>
      <c r="BH431" s="210">
        <f>IF(N431="sníž. přenesená",J431,0)</f>
        <v>0</v>
      </c>
      <c r="BI431" s="210">
        <f>IF(N431="nulová",J431,0)</f>
        <v>0</v>
      </c>
      <c r="BJ431" s="19" t="s">
        <v>80</v>
      </c>
      <c r="BK431" s="210">
        <f>ROUND(I431*H431,2)</f>
        <v>0</v>
      </c>
      <c r="BL431" s="19" t="s">
        <v>113</v>
      </c>
      <c r="BM431" s="209" t="s">
        <v>588</v>
      </c>
    </row>
    <row r="432" s="2" customFormat="1">
      <c r="A432" s="40"/>
      <c r="B432" s="41"/>
      <c r="C432" s="42"/>
      <c r="D432" s="211" t="s">
        <v>120</v>
      </c>
      <c r="E432" s="42"/>
      <c r="F432" s="212" t="s">
        <v>587</v>
      </c>
      <c r="G432" s="42"/>
      <c r="H432" s="42"/>
      <c r="I432" s="213"/>
      <c r="J432" s="42"/>
      <c r="K432" s="42"/>
      <c r="L432" s="46"/>
      <c r="M432" s="214"/>
      <c r="N432" s="215"/>
      <c r="O432" s="86"/>
      <c r="P432" s="86"/>
      <c r="Q432" s="86"/>
      <c r="R432" s="86"/>
      <c r="S432" s="86"/>
      <c r="T432" s="87"/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T432" s="19" t="s">
        <v>120</v>
      </c>
      <c r="AU432" s="19" t="s">
        <v>83</v>
      </c>
    </row>
    <row r="433" s="14" customFormat="1">
      <c r="A433" s="14"/>
      <c r="B433" s="242"/>
      <c r="C433" s="243"/>
      <c r="D433" s="211" t="s">
        <v>178</v>
      </c>
      <c r="E433" s="244" t="s">
        <v>19</v>
      </c>
      <c r="F433" s="245" t="s">
        <v>408</v>
      </c>
      <c r="G433" s="243"/>
      <c r="H433" s="244" t="s">
        <v>19</v>
      </c>
      <c r="I433" s="246"/>
      <c r="J433" s="243"/>
      <c r="K433" s="243"/>
      <c r="L433" s="247"/>
      <c r="M433" s="248"/>
      <c r="N433" s="249"/>
      <c r="O433" s="249"/>
      <c r="P433" s="249"/>
      <c r="Q433" s="249"/>
      <c r="R433" s="249"/>
      <c r="S433" s="249"/>
      <c r="T433" s="250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1" t="s">
        <v>178</v>
      </c>
      <c r="AU433" s="251" t="s">
        <v>83</v>
      </c>
      <c r="AV433" s="14" t="s">
        <v>80</v>
      </c>
      <c r="AW433" s="14" t="s">
        <v>33</v>
      </c>
      <c r="AX433" s="14" t="s">
        <v>72</v>
      </c>
      <c r="AY433" s="251" t="s">
        <v>114</v>
      </c>
    </row>
    <row r="434" s="13" customFormat="1">
      <c r="A434" s="13"/>
      <c r="B434" s="231"/>
      <c r="C434" s="232"/>
      <c r="D434" s="211" t="s">
        <v>178</v>
      </c>
      <c r="E434" s="233" t="s">
        <v>19</v>
      </c>
      <c r="F434" s="234" t="s">
        <v>409</v>
      </c>
      <c r="G434" s="232"/>
      <c r="H434" s="235">
        <v>37.399999999999999</v>
      </c>
      <c r="I434" s="236"/>
      <c r="J434" s="232"/>
      <c r="K434" s="232"/>
      <c r="L434" s="237"/>
      <c r="M434" s="252"/>
      <c r="N434" s="253"/>
      <c r="O434" s="253"/>
      <c r="P434" s="253"/>
      <c r="Q434" s="253"/>
      <c r="R434" s="253"/>
      <c r="S434" s="253"/>
      <c r="T434" s="254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1" t="s">
        <v>178</v>
      </c>
      <c r="AU434" s="241" t="s">
        <v>83</v>
      </c>
      <c r="AV434" s="13" t="s">
        <v>83</v>
      </c>
      <c r="AW434" s="13" t="s">
        <v>33</v>
      </c>
      <c r="AX434" s="13" t="s">
        <v>72</v>
      </c>
      <c r="AY434" s="241" t="s">
        <v>114</v>
      </c>
    </row>
    <row r="435" s="13" customFormat="1">
      <c r="A435" s="13"/>
      <c r="B435" s="231"/>
      <c r="C435" s="232"/>
      <c r="D435" s="211" t="s">
        <v>178</v>
      </c>
      <c r="E435" s="233" t="s">
        <v>19</v>
      </c>
      <c r="F435" s="234" t="s">
        <v>410</v>
      </c>
      <c r="G435" s="232"/>
      <c r="H435" s="235">
        <v>51</v>
      </c>
      <c r="I435" s="236"/>
      <c r="J435" s="232"/>
      <c r="K435" s="232"/>
      <c r="L435" s="237"/>
      <c r="M435" s="252"/>
      <c r="N435" s="253"/>
      <c r="O435" s="253"/>
      <c r="P435" s="253"/>
      <c r="Q435" s="253"/>
      <c r="R435" s="253"/>
      <c r="S435" s="253"/>
      <c r="T435" s="254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1" t="s">
        <v>178</v>
      </c>
      <c r="AU435" s="241" t="s">
        <v>83</v>
      </c>
      <c r="AV435" s="13" t="s">
        <v>83</v>
      </c>
      <c r="AW435" s="13" t="s">
        <v>33</v>
      </c>
      <c r="AX435" s="13" t="s">
        <v>72</v>
      </c>
      <c r="AY435" s="241" t="s">
        <v>114</v>
      </c>
    </row>
    <row r="436" s="13" customFormat="1">
      <c r="A436" s="13"/>
      <c r="B436" s="231"/>
      <c r="C436" s="232"/>
      <c r="D436" s="211" t="s">
        <v>178</v>
      </c>
      <c r="E436" s="233" t="s">
        <v>19</v>
      </c>
      <c r="F436" s="234" t="s">
        <v>411</v>
      </c>
      <c r="G436" s="232"/>
      <c r="H436" s="235">
        <v>10.313000000000001</v>
      </c>
      <c r="I436" s="236"/>
      <c r="J436" s="232"/>
      <c r="K436" s="232"/>
      <c r="L436" s="237"/>
      <c r="M436" s="252"/>
      <c r="N436" s="253"/>
      <c r="O436" s="253"/>
      <c r="P436" s="253"/>
      <c r="Q436" s="253"/>
      <c r="R436" s="253"/>
      <c r="S436" s="253"/>
      <c r="T436" s="254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1" t="s">
        <v>178</v>
      </c>
      <c r="AU436" s="241" t="s">
        <v>83</v>
      </c>
      <c r="AV436" s="13" t="s">
        <v>83</v>
      </c>
      <c r="AW436" s="13" t="s">
        <v>33</v>
      </c>
      <c r="AX436" s="13" t="s">
        <v>72</v>
      </c>
      <c r="AY436" s="241" t="s">
        <v>114</v>
      </c>
    </row>
    <row r="437" s="13" customFormat="1">
      <c r="A437" s="13"/>
      <c r="B437" s="231"/>
      <c r="C437" s="232"/>
      <c r="D437" s="211" t="s">
        <v>178</v>
      </c>
      <c r="E437" s="233" t="s">
        <v>19</v>
      </c>
      <c r="F437" s="234" t="s">
        <v>412</v>
      </c>
      <c r="G437" s="232"/>
      <c r="H437" s="235">
        <v>31.725000000000001</v>
      </c>
      <c r="I437" s="236"/>
      <c r="J437" s="232"/>
      <c r="K437" s="232"/>
      <c r="L437" s="237"/>
      <c r="M437" s="252"/>
      <c r="N437" s="253"/>
      <c r="O437" s="253"/>
      <c r="P437" s="253"/>
      <c r="Q437" s="253"/>
      <c r="R437" s="253"/>
      <c r="S437" s="253"/>
      <c r="T437" s="254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1" t="s">
        <v>178</v>
      </c>
      <c r="AU437" s="241" t="s">
        <v>83</v>
      </c>
      <c r="AV437" s="13" t="s">
        <v>83</v>
      </c>
      <c r="AW437" s="13" t="s">
        <v>33</v>
      </c>
      <c r="AX437" s="13" t="s">
        <v>72</v>
      </c>
      <c r="AY437" s="241" t="s">
        <v>114</v>
      </c>
    </row>
    <row r="438" s="15" customFormat="1">
      <c r="A438" s="15"/>
      <c r="B438" s="255"/>
      <c r="C438" s="256"/>
      <c r="D438" s="211" t="s">
        <v>178</v>
      </c>
      <c r="E438" s="257" t="s">
        <v>19</v>
      </c>
      <c r="F438" s="258" t="s">
        <v>227</v>
      </c>
      <c r="G438" s="256"/>
      <c r="H438" s="259">
        <v>130.43800000000002</v>
      </c>
      <c r="I438" s="260"/>
      <c r="J438" s="256"/>
      <c r="K438" s="256"/>
      <c r="L438" s="261"/>
      <c r="M438" s="262"/>
      <c r="N438" s="263"/>
      <c r="O438" s="263"/>
      <c r="P438" s="263"/>
      <c r="Q438" s="263"/>
      <c r="R438" s="263"/>
      <c r="S438" s="263"/>
      <c r="T438" s="264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265" t="s">
        <v>178</v>
      </c>
      <c r="AU438" s="265" t="s">
        <v>83</v>
      </c>
      <c r="AV438" s="15" t="s">
        <v>113</v>
      </c>
      <c r="AW438" s="15" t="s">
        <v>33</v>
      </c>
      <c r="AX438" s="15" t="s">
        <v>80</v>
      </c>
      <c r="AY438" s="265" t="s">
        <v>114</v>
      </c>
    </row>
    <row r="439" s="11" customFormat="1" ht="22.8" customHeight="1">
      <c r="A439" s="11"/>
      <c r="B439" s="184"/>
      <c r="C439" s="185"/>
      <c r="D439" s="186" t="s">
        <v>71</v>
      </c>
      <c r="E439" s="227" t="s">
        <v>589</v>
      </c>
      <c r="F439" s="227" t="s">
        <v>590</v>
      </c>
      <c r="G439" s="185"/>
      <c r="H439" s="185"/>
      <c r="I439" s="188"/>
      <c r="J439" s="228">
        <f>BK439</f>
        <v>0</v>
      </c>
      <c r="K439" s="185"/>
      <c r="L439" s="190"/>
      <c r="M439" s="191"/>
      <c r="N439" s="192"/>
      <c r="O439" s="192"/>
      <c r="P439" s="193">
        <f>SUM(P440:P459)</f>
        <v>0</v>
      </c>
      <c r="Q439" s="192"/>
      <c r="R439" s="193">
        <f>SUM(R440:R459)</f>
        <v>0</v>
      </c>
      <c r="S439" s="192"/>
      <c r="T439" s="194">
        <f>SUM(T440:T459)</f>
        <v>0</v>
      </c>
      <c r="U439" s="11"/>
      <c r="V439" s="11"/>
      <c r="W439" s="11"/>
      <c r="X439" s="11"/>
      <c r="Y439" s="11"/>
      <c r="Z439" s="11"/>
      <c r="AA439" s="11"/>
      <c r="AB439" s="11"/>
      <c r="AC439" s="11"/>
      <c r="AD439" s="11"/>
      <c r="AE439" s="11"/>
      <c r="AR439" s="195" t="s">
        <v>80</v>
      </c>
      <c r="AT439" s="196" t="s">
        <v>71</v>
      </c>
      <c r="AU439" s="196" t="s">
        <v>80</v>
      </c>
      <c r="AY439" s="195" t="s">
        <v>114</v>
      </c>
      <c r="BK439" s="197">
        <f>SUM(BK440:BK459)</f>
        <v>0</v>
      </c>
    </row>
    <row r="440" s="2" customFormat="1" ht="21.75" customHeight="1">
      <c r="A440" s="40"/>
      <c r="B440" s="41"/>
      <c r="C440" s="198" t="s">
        <v>591</v>
      </c>
      <c r="D440" s="198" t="s">
        <v>115</v>
      </c>
      <c r="E440" s="199" t="s">
        <v>592</v>
      </c>
      <c r="F440" s="200" t="s">
        <v>593</v>
      </c>
      <c r="G440" s="201" t="s">
        <v>243</v>
      </c>
      <c r="H440" s="202">
        <v>109.143</v>
      </c>
      <c r="I440" s="203"/>
      <c r="J440" s="204">
        <f>ROUND(I440*H440,2)</f>
        <v>0</v>
      </c>
      <c r="K440" s="200" t="s">
        <v>159</v>
      </c>
      <c r="L440" s="46"/>
      <c r="M440" s="205" t="s">
        <v>19</v>
      </c>
      <c r="N440" s="206" t="s">
        <v>43</v>
      </c>
      <c r="O440" s="86"/>
      <c r="P440" s="207">
        <f>O440*H440</f>
        <v>0</v>
      </c>
      <c r="Q440" s="207">
        <v>0</v>
      </c>
      <c r="R440" s="207">
        <f>Q440*H440</f>
        <v>0</v>
      </c>
      <c r="S440" s="207">
        <v>0</v>
      </c>
      <c r="T440" s="208">
        <f>S440*H440</f>
        <v>0</v>
      </c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R440" s="209" t="s">
        <v>113</v>
      </c>
      <c r="AT440" s="209" t="s">
        <v>115</v>
      </c>
      <c r="AU440" s="209" t="s">
        <v>83</v>
      </c>
      <c r="AY440" s="19" t="s">
        <v>114</v>
      </c>
      <c r="BE440" s="210">
        <f>IF(N440="základní",J440,0)</f>
        <v>0</v>
      </c>
      <c r="BF440" s="210">
        <f>IF(N440="snížená",J440,0)</f>
        <v>0</v>
      </c>
      <c r="BG440" s="210">
        <f>IF(N440="zákl. přenesená",J440,0)</f>
        <v>0</v>
      </c>
      <c r="BH440" s="210">
        <f>IF(N440="sníž. přenesená",J440,0)</f>
        <v>0</v>
      </c>
      <c r="BI440" s="210">
        <f>IF(N440="nulová",J440,0)</f>
        <v>0</v>
      </c>
      <c r="BJ440" s="19" t="s">
        <v>80</v>
      </c>
      <c r="BK440" s="210">
        <f>ROUND(I440*H440,2)</f>
        <v>0</v>
      </c>
      <c r="BL440" s="19" t="s">
        <v>113</v>
      </c>
      <c r="BM440" s="209" t="s">
        <v>594</v>
      </c>
    </row>
    <row r="441" s="2" customFormat="1">
      <c r="A441" s="40"/>
      <c r="B441" s="41"/>
      <c r="C441" s="42"/>
      <c r="D441" s="211" t="s">
        <v>120</v>
      </c>
      <c r="E441" s="42"/>
      <c r="F441" s="212" t="s">
        <v>595</v>
      </c>
      <c r="G441" s="42"/>
      <c r="H441" s="42"/>
      <c r="I441" s="213"/>
      <c r="J441" s="42"/>
      <c r="K441" s="42"/>
      <c r="L441" s="46"/>
      <c r="M441" s="214"/>
      <c r="N441" s="215"/>
      <c r="O441" s="86"/>
      <c r="P441" s="86"/>
      <c r="Q441" s="86"/>
      <c r="R441" s="86"/>
      <c r="S441" s="86"/>
      <c r="T441" s="87"/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T441" s="19" t="s">
        <v>120</v>
      </c>
      <c r="AU441" s="19" t="s">
        <v>83</v>
      </c>
    </row>
    <row r="442" s="2" customFormat="1">
      <c r="A442" s="40"/>
      <c r="B442" s="41"/>
      <c r="C442" s="42"/>
      <c r="D442" s="229" t="s">
        <v>162</v>
      </c>
      <c r="E442" s="42"/>
      <c r="F442" s="230" t="s">
        <v>596</v>
      </c>
      <c r="G442" s="42"/>
      <c r="H442" s="42"/>
      <c r="I442" s="213"/>
      <c r="J442" s="42"/>
      <c r="K442" s="42"/>
      <c r="L442" s="46"/>
      <c r="M442" s="214"/>
      <c r="N442" s="215"/>
      <c r="O442" s="86"/>
      <c r="P442" s="86"/>
      <c r="Q442" s="86"/>
      <c r="R442" s="86"/>
      <c r="S442" s="86"/>
      <c r="T442" s="87"/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T442" s="19" t="s">
        <v>162</v>
      </c>
      <c r="AU442" s="19" t="s">
        <v>83</v>
      </c>
    </row>
    <row r="443" s="2" customFormat="1" ht="24.15" customHeight="1">
      <c r="A443" s="40"/>
      <c r="B443" s="41"/>
      <c r="C443" s="198" t="s">
        <v>597</v>
      </c>
      <c r="D443" s="198" t="s">
        <v>115</v>
      </c>
      <c r="E443" s="199" t="s">
        <v>598</v>
      </c>
      <c r="F443" s="200" t="s">
        <v>599</v>
      </c>
      <c r="G443" s="201" t="s">
        <v>243</v>
      </c>
      <c r="H443" s="202">
        <v>2510.2890000000002</v>
      </c>
      <c r="I443" s="203"/>
      <c r="J443" s="204">
        <f>ROUND(I443*H443,2)</f>
        <v>0</v>
      </c>
      <c r="K443" s="200" t="s">
        <v>159</v>
      </c>
      <c r="L443" s="46"/>
      <c r="M443" s="205" t="s">
        <v>19</v>
      </c>
      <c r="N443" s="206" t="s">
        <v>43</v>
      </c>
      <c r="O443" s="86"/>
      <c r="P443" s="207">
        <f>O443*H443</f>
        <v>0</v>
      </c>
      <c r="Q443" s="207">
        <v>0</v>
      </c>
      <c r="R443" s="207">
        <f>Q443*H443</f>
        <v>0</v>
      </c>
      <c r="S443" s="207">
        <v>0</v>
      </c>
      <c r="T443" s="208">
        <f>S443*H443</f>
        <v>0</v>
      </c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R443" s="209" t="s">
        <v>113</v>
      </c>
      <c r="AT443" s="209" t="s">
        <v>115</v>
      </c>
      <c r="AU443" s="209" t="s">
        <v>83</v>
      </c>
      <c r="AY443" s="19" t="s">
        <v>114</v>
      </c>
      <c r="BE443" s="210">
        <f>IF(N443="základní",J443,0)</f>
        <v>0</v>
      </c>
      <c r="BF443" s="210">
        <f>IF(N443="snížená",J443,0)</f>
        <v>0</v>
      </c>
      <c r="BG443" s="210">
        <f>IF(N443="zákl. přenesená",J443,0)</f>
        <v>0</v>
      </c>
      <c r="BH443" s="210">
        <f>IF(N443="sníž. přenesená",J443,0)</f>
        <v>0</v>
      </c>
      <c r="BI443" s="210">
        <f>IF(N443="nulová",J443,0)</f>
        <v>0</v>
      </c>
      <c r="BJ443" s="19" t="s">
        <v>80</v>
      </c>
      <c r="BK443" s="210">
        <f>ROUND(I443*H443,2)</f>
        <v>0</v>
      </c>
      <c r="BL443" s="19" t="s">
        <v>113</v>
      </c>
      <c r="BM443" s="209" t="s">
        <v>600</v>
      </c>
    </row>
    <row r="444" s="2" customFormat="1">
      <c r="A444" s="40"/>
      <c r="B444" s="41"/>
      <c r="C444" s="42"/>
      <c r="D444" s="211" t="s">
        <v>120</v>
      </c>
      <c r="E444" s="42"/>
      <c r="F444" s="212" t="s">
        <v>601</v>
      </c>
      <c r="G444" s="42"/>
      <c r="H444" s="42"/>
      <c r="I444" s="213"/>
      <c r="J444" s="42"/>
      <c r="K444" s="42"/>
      <c r="L444" s="46"/>
      <c r="M444" s="214"/>
      <c r="N444" s="215"/>
      <c r="O444" s="86"/>
      <c r="P444" s="86"/>
      <c r="Q444" s="86"/>
      <c r="R444" s="86"/>
      <c r="S444" s="86"/>
      <c r="T444" s="87"/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T444" s="19" t="s">
        <v>120</v>
      </c>
      <c r="AU444" s="19" t="s">
        <v>83</v>
      </c>
    </row>
    <row r="445" s="2" customFormat="1">
      <c r="A445" s="40"/>
      <c r="B445" s="41"/>
      <c r="C445" s="42"/>
      <c r="D445" s="229" t="s">
        <v>162</v>
      </c>
      <c r="E445" s="42"/>
      <c r="F445" s="230" t="s">
        <v>602</v>
      </c>
      <c r="G445" s="42"/>
      <c r="H445" s="42"/>
      <c r="I445" s="213"/>
      <c r="J445" s="42"/>
      <c r="K445" s="42"/>
      <c r="L445" s="46"/>
      <c r="M445" s="214"/>
      <c r="N445" s="215"/>
      <c r="O445" s="86"/>
      <c r="P445" s="86"/>
      <c r="Q445" s="86"/>
      <c r="R445" s="86"/>
      <c r="S445" s="86"/>
      <c r="T445" s="87"/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T445" s="19" t="s">
        <v>162</v>
      </c>
      <c r="AU445" s="19" t="s">
        <v>83</v>
      </c>
    </row>
    <row r="446" s="13" customFormat="1">
      <c r="A446" s="13"/>
      <c r="B446" s="231"/>
      <c r="C446" s="232"/>
      <c r="D446" s="211" t="s">
        <v>178</v>
      </c>
      <c r="E446" s="232"/>
      <c r="F446" s="234" t="s">
        <v>603</v>
      </c>
      <c r="G446" s="232"/>
      <c r="H446" s="235">
        <v>2510.2890000000002</v>
      </c>
      <c r="I446" s="236"/>
      <c r="J446" s="232"/>
      <c r="K446" s="232"/>
      <c r="L446" s="237"/>
      <c r="M446" s="252"/>
      <c r="N446" s="253"/>
      <c r="O446" s="253"/>
      <c r="P446" s="253"/>
      <c r="Q446" s="253"/>
      <c r="R446" s="253"/>
      <c r="S446" s="253"/>
      <c r="T446" s="254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1" t="s">
        <v>178</v>
      </c>
      <c r="AU446" s="241" t="s">
        <v>83</v>
      </c>
      <c r="AV446" s="13" t="s">
        <v>83</v>
      </c>
      <c r="AW446" s="13" t="s">
        <v>4</v>
      </c>
      <c r="AX446" s="13" t="s">
        <v>80</v>
      </c>
      <c r="AY446" s="241" t="s">
        <v>114</v>
      </c>
    </row>
    <row r="447" s="2" customFormat="1" ht="24.15" customHeight="1">
      <c r="A447" s="40"/>
      <c r="B447" s="41"/>
      <c r="C447" s="198" t="s">
        <v>604</v>
      </c>
      <c r="D447" s="198" t="s">
        <v>115</v>
      </c>
      <c r="E447" s="199" t="s">
        <v>605</v>
      </c>
      <c r="F447" s="200" t="s">
        <v>606</v>
      </c>
      <c r="G447" s="201" t="s">
        <v>243</v>
      </c>
      <c r="H447" s="202">
        <v>109.143</v>
      </c>
      <c r="I447" s="203"/>
      <c r="J447" s="204">
        <f>ROUND(I447*H447,2)</f>
        <v>0</v>
      </c>
      <c r="K447" s="200" t="s">
        <v>159</v>
      </c>
      <c r="L447" s="46"/>
      <c r="M447" s="205" t="s">
        <v>19</v>
      </c>
      <c r="N447" s="206" t="s">
        <v>43</v>
      </c>
      <c r="O447" s="86"/>
      <c r="P447" s="207">
        <f>O447*H447</f>
        <v>0</v>
      </c>
      <c r="Q447" s="207">
        <v>0</v>
      </c>
      <c r="R447" s="207">
        <f>Q447*H447</f>
        <v>0</v>
      </c>
      <c r="S447" s="207">
        <v>0</v>
      </c>
      <c r="T447" s="208">
        <f>S447*H447</f>
        <v>0</v>
      </c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R447" s="209" t="s">
        <v>113</v>
      </c>
      <c r="AT447" s="209" t="s">
        <v>115</v>
      </c>
      <c r="AU447" s="209" t="s">
        <v>83</v>
      </c>
      <c r="AY447" s="19" t="s">
        <v>114</v>
      </c>
      <c r="BE447" s="210">
        <f>IF(N447="základní",J447,0)</f>
        <v>0</v>
      </c>
      <c r="BF447" s="210">
        <f>IF(N447="snížená",J447,0)</f>
        <v>0</v>
      </c>
      <c r="BG447" s="210">
        <f>IF(N447="zákl. přenesená",J447,0)</f>
        <v>0</v>
      </c>
      <c r="BH447" s="210">
        <f>IF(N447="sníž. přenesená",J447,0)</f>
        <v>0</v>
      </c>
      <c r="BI447" s="210">
        <f>IF(N447="nulová",J447,0)</f>
        <v>0</v>
      </c>
      <c r="BJ447" s="19" t="s">
        <v>80</v>
      </c>
      <c r="BK447" s="210">
        <f>ROUND(I447*H447,2)</f>
        <v>0</v>
      </c>
      <c r="BL447" s="19" t="s">
        <v>113</v>
      </c>
      <c r="BM447" s="209" t="s">
        <v>607</v>
      </c>
    </row>
    <row r="448" s="2" customFormat="1">
      <c r="A448" s="40"/>
      <c r="B448" s="41"/>
      <c r="C448" s="42"/>
      <c r="D448" s="211" t="s">
        <v>120</v>
      </c>
      <c r="E448" s="42"/>
      <c r="F448" s="212" t="s">
        <v>608</v>
      </c>
      <c r="G448" s="42"/>
      <c r="H448" s="42"/>
      <c r="I448" s="213"/>
      <c r="J448" s="42"/>
      <c r="K448" s="42"/>
      <c r="L448" s="46"/>
      <c r="M448" s="214"/>
      <c r="N448" s="215"/>
      <c r="O448" s="86"/>
      <c r="P448" s="86"/>
      <c r="Q448" s="86"/>
      <c r="R448" s="86"/>
      <c r="S448" s="86"/>
      <c r="T448" s="87"/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T448" s="19" t="s">
        <v>120</v>
      </c>
      <c r="AU448" s="19" t="s">
        <v>83</v>
      </c>
    </row>
    <row r="449" s="2" customFormat="1">
      <c r="A449" s="40"/>
      <c r="B449" s="41"/>
      <c r="C449" s="42"/>
      <c r="D449" s="229" t="s">
        <v>162</v>
      </c>
      <c r="E449" s="42"/>
      <c r="F449" s="230" t="s">
        <v>609</v>
      </c>
      <c r="G449" s="42"/>
      <c r="H449" s="42"/>
      <c r="I449" s="213"/>
      <c r="J449" s="42"/>
      <c r="K449" s="42"/>
      <c r="L449" s="46"/>
      <c r="M449" s="214"/>
      <c r="N449" s="215"/>
      <c r="O449" s="86"/>
      <c r="P449" s="86"/>
      <c r="Q449" s="86"/>
      <c r="R449" s="86"/>
      <c r="S449" s="86"/>
      <c r="T449" s="87"/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T449" s="19" t="s">
        <v>162</v>
      </c>
      <c r="AU449" s="19" t="s">
        <v>83</v>
      </c>
    </row>
    <row r="450" s="2" customFormat="1" ht="37.8" customHeight="1">
      <c r="A450" s="40"/>
      <c r="B450" s="41"/>
      <c r="C450" s="198" t="s">
        <v>610</v>
      </c>
      <c r="D450" s="198" t="s">
        <v>115</v>
      </c>
      <c r="E450" s="199" t="s">
        <v>611</v>
      </c>
      <c r="F450" s="200" t="s">
        <v>612</v>
      </c>
      <c r="G450" s="201" t="s">
        <v>243</v>
      </c>
      <c r="H450" s="202">
        <v>24.600000000000001</v>
      </c>
      <c r="I450" s="203"/>
      <c r="J450" s="204">
        <f>ROUND(I450*H450,2)</f>
        <v>0</v>
      </c>
      <c r="K450" s="200" t="s">
        <v>159</v>
      </c>
      <c r="L450" s="46"/>
      <c r="M450" s="205" t="s">
        <v>19</v>
      </c>
      <c r="N450" s="206" t="s">
        <v>43</v>
      </c>
      <c r="O450" s="86"/>
      <c r="P450" s="207">
        <f>O450*H450</f>
        <v>0</v>
      </c>
      <c r="Q450" s="207">
        <v>0</v>
      </c>
      <c r="R450" s="207">
        <f>Q450*H450</f>
        <v>0</v>
      </c>
      <c r="S450" s="207">
        <v>0</v>
      </c>
      <c r="T450" s="208">
        <f>S450*H450</f>
        <v>0</v>
      </c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R450" s="209" t="s">
        <v>113</v>
      </c>
      <c r="AT450" s="209" t="s">
        <v>115</v>
      </c>
      <c r="AU450" s="209" t="s">
        <v>83</v>
      </c>
      <c r="AY450" s="19" t="s">
        <v>114</v>
      </c>
      <c r="BE450" s="210">
        <f>IF(N450="základní",J450,0)</f>
        <v>0</v>
      </c>
      <c r="BF450" s="210">
        <f>IF(N450="snížená",J450,0)</f>
        <v>0</v>
      </c>
      <c r="BG450" s="210">
        <f>IF(N450="zákl. přenesená",J450,0)</f>
        <v>0</v>
      </c>
      <c r="BH450" s="210">
        <f>IF(N450="sníž. přenesená",J450,0)</f>
        <v>0</v>
      </c>
      <c r="BI450" s="210">
        <f>IF(N450="nulová",J450,0)</f>
        <v>0</v>
      </c>
      <c r="BJ450" s="19" t="s">
        <v>80</v>
      </c>
      <c r="BK450" s="210">
        <f>ROUND(I450*H450,2)</f>
        <v>0</v>
      </c>
      <c r="BL450" s="19" t="s">
        <v>113</v>
      </c>
      <c r="BM450" s="209" t="s">
        <v>613</v>
      </c>
    </row>
    <row r="451" s="2" customFormat="1">
      <c r="A451" s="40"/>
      <c r="B451" s="41"/>
      <c r="C451" s="42"/>
      <c r="D451" s="211" t="s">
        <v>120</v>
      </c>
      <c r="E451" s="42"/>
      <c r="F451" s="212" t="s">
        <v>614</v>
      </c>
      <c r="G451" s="42"/>
      <c r="H451" s="42"/>
      <c r="I451" s="213"/>
      <c r="J451" s="42"/>
      <c r="K451" s="42"/>
      <c r="L451" s="46"/>
      <c r="M451" s="214"/>
      <c r="N451" s="215"/>
      <c r="O451" s="86"/>
      <c r="P451" s="86"/>
      <c r="Q451" s="86"/>
      <c r="R451" s="86"/>
      <c r="S451" s="86"/>
      <c r="T451" s="87"/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T451" s="19" t="s">
        <v>120</v>
      </c>
      <c r="AU451" s="19" t="s">
        <v>83</v>
      </c>
    </row>
    <row r="452" s="2" customFormat="1">
      <c r="A452" s="40"/>
      <c r="B452" s="41"/>
      <c r="C452" s="42"/>
      <c r="D452" s="229" t="s">
        <v>162</v>
      </c>
      <c r="E452" s="42"/>
      <c r="F452" s="230" t="s">
        <v>615</v>
      </c>
      <c r="G452" s="42"/>
      <c r="H452" s="42"/>
      <c r="I452" s="213"/>
      <c r="J452" s="42"/>
      <c r="K452" s="42"/>
      <c r="L452" s="46"/>
      <c r="M452" s="214"/>
      <c r="N452" s="215"/>
      <c r="O452" s="86"/>
      <c r="P452" s="86"/>
      <c r="Q452" s="86"/>
      <c r="R452" s="86"/>
      <c r="S452" s="86"/>
      <c r="T452" s="87"/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T452" s="19" t="s">
        <v>162</v>
      </c>
      <c r="AU452" s="19" t="s">
        <v>83</v>
      </c>
    </row>
    <row r="453" s="2" customFormat="1">
      <c r="A453" s="40"/>
      <c r="B453" s="41"/>
      <c r="C453" s="42"/>
      <c r="D453" s="211" t="s">
        <v>128</v>
      </c>
      <c r="E453" s="42"/>
      <c r="F453" s="216" t="s">
        <v>247</v>
      </c>
      <c r="G453" s="42"/>
      <c r="H453" s="42"/>
      <c r="I453" s="213"/>
      <c r="J453" s="42"/>
      <c r="K453" s="42"/>
      <c r="L453" s="46"/>
      <c r="M453" s="214"/>
      <c r="N453" s="215"/>
      <c r="O453" s="86"/>
      <c r="P453" s="86"/>
      <c r="Q453" s="86"/>
      <c r="R453" s="86"/>
      <c r="S453" s="86"/>
      <c r="T453" s="87"/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T453" s="19" t="s">
        <v>128</v>
      </c>
      <c r="AU453" s="19" t="s">
        <v>83</v>
      </c>
    </row>
    <row r="454" s="13" customFormat="1">
      <c r="A454" s="13"/>
      <c r="B454" s="231"/>
      <c r="C454" s="232"/>
      <c r="D454" s="211" t="s">
        <v>178</v>
      </c>
      <c r="E454" s="233" t="s">
        <v>19</v>
      </c>
      <c r="F454" s="234" t="s">
        <v>616</v>
      </c>
      <c r="G454" s="232"/>
      <c r="H454" s="235">
        <v>24.600000000000001</v>
      </c>
      <c r="I454" s="236"/>
      <c r="J454" s="232"/>
      <c r="K454" s="232"/>
      <c r="L454" s="237"/>
      <c r="M454" s="252"/>
      <c r="N454" s="253"/>
      <c r="O454" s="253"/>
      <c r="P454" s="253"/>
      <c r="Q454" s="253"/>
      <c r="R454" s="253"/>
      <c r="S454" s="253"/>
      <c r="T454" s="254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1" t="s">
        <v>178</v>
      </c>
      <c r="AU454" s="241" t="s">
        <v>83</v>
      </c>
      <c r="AV454" s="13" t="s">
        <v>83</v>
      </c>
      <c r="AW454" s="13" t="s">
        <v>33</v>
      </c>
      <c r="AX454" s="13" t="s">
        <v>80</v>
      </c>
      <c r="AY454" s="241" t="s">
        <v>114</v>
      </c>
    </row>
    <row r="455" s="2" customFormat="1" ht="44.25" customHeight="1">
      <c r="A455" s="40"/>
      <c r="B455" s="41"/>
      <c r="C455" s="198" t="s">
        <v>617</v>
      </c>
      <c r="D455" s="198" t="s">
        <v>115</v>
      </c>
      <c r="E455" s="199" t="s">
        <v>618</v>
      </c>
      <c r="F455" s="200" t="s">
        <v>619</v>
      </c>
      <c r="G455" s="201" t="s">
        <v>243</v>
      </c>
      <c r="H455" s="202">
        <v>84.543000000000006</v>
      </c>
      <c r="I455" s="203"/>
      <c r="J455" s="204">
        <f>ROUND(I455*H455,2)</f>
        <v>0</v>
      </c>
      <c r="K455" s="200" t="s">
        <v>159</v>
      </c>
      <c r="L455" s="46"/>
      <c r="M455" s="205" t="s">
        <v>19</v>
      </c>
      <c r="N455" s="206" t="s">
        <v>43</v>
      </c>
      <c r="O455" s="86"/>
      <c r="P455" s="207">
        <f>O455*H455</f>
        <v>0</v>
      </c>
      <c r="Q455" s="207">
        <v>0</v>
      </c>
      <c r="R455" s="207">
        <f>Q455*H455</f>
        <v>0</v>
      </c>
      <c r="S455" s="207">
        <v>0</v>
      </c>
      <c r="T455" s="208">
        <f>S455*H455</f>
        <v>0</v>
      </c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R455" s="209" t="s">
        <v>113</v>
      </c>
      <c r="AT455" s="209" t="s">
        <v>115</v>
      </c>
      <c r="AU455" s="209" t="s">
        <v>83</v>
      </c>
      <c r="AY455" s="19" t="s">
        <v>114</v>
      </c>
      <c r="BE455" s="210">
        <f>IF(N455="základní",J455,0)</f>
        <v>0</v>
      </c>
      <c r="BF455" s="210">
        <f>IF(N455="snížená",J455,0)</f>
        <v>0</v>
      </c>
      <c r="BG455" s="210">
        <f>IF(N455="zákl. přenesená",J455,0)</f>
        <v>0</v>
      </c>
      <c r="BH455" s="210">
        <f>IF(N455="sníž. přenesená",J455,0)</f>
        <v>0</v>
      </c>
      <c r="BI455" s="210">
        <f>IF(N455="nulová",J455,0)</f>
        <v>0</v>
      </c>
      <c r="BJ455" s="19" t="s">
        <v>80</v>
      </c>
      <c r="BK455" s="210">
        <f>ROUND(I455*H455,2)</f>
        <v>0</v>
      </c>
      <c r="BL455" s="19" t="s">
        <v>113</v>
      </c>
      <c r="BM455" s="209" t="s">
        <v>620</v>
      </c>
    </row>
    <row r="456" s="2" customFormat="1">
      <c r="A456" s="40"/>
      <c r="B456" s="41"/>
      <c r="C456" s="42"/>
      <c r="D456" s="211" t="s">
        <v>120</v>
      </c>
      <c r="E456" s="42"/>
      <c r="F456" s="212" t="s">
        <v>619</v>
      </c>
      <c r="G456" s="42"/>
      <c r="H456" s="42"/>
      <c r="I456" s="213"/>
      <c r="J456" s="42"/>
      <c r="K456" s="42"/>
      <c r="L456" s="46"/>
      <c r="M456" s="214"/>
      <c r="N456" s="215"/>
      <c r="O456" s="86"/>
      <c r="P456" s="86"/>
      <c r="Q456" s="86"/>
      <c r="R456" s="86"/>
      <c r="S456" s="86"/>
      <c r="T456" s="87"/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T456" s="19" t="s">
        <v>120</v>
      </c>
      <c r="AU456" s="19" t="s">
        <v>83</v>
      </c>
    </row>
    <row r="457" s="2" customFormat="1">
      <c r="A457" s="40"/>
      <c r="B457" s="41"/>
      <c r="C457" s="42"/>
      <c r="D457" s="229" t="s">
        <v>162</v>
      </c>
      <c r="E457" s="42"/>
      <c r="F457" s="230" t="s">
        <v>621</v>
      </c>
      <c r="G457" s="42"/>
      <c r="H457" s="42"/>
      <c r="I457" s="213"/>
      <c r="J457" s="42"/>
      <c r="K457" s="42"/>
      <c r="L457" s="46"/>
      <c r="M457" s="214"/>
      <c r="N457" s="215"/>
      <c r="O457" s="86"/>
      <c r="P457" s="86"/>
      <c r="Q457" s="86"/>
      <c r="R457" s="86"/>
      <c r="S457" s="86"/>
      <c r="T457" s="87"/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T457" s="19" t="s">
        <v>162</v>
      </c>
      <c r="AU457" s="19" t="s">
        <v>83</v>
      </c>
    </row>
    <row r="458" s="2" customFormat="1">
      <c r="A458" s="40"/>
      <c r="B458" s="41"/>
      <c r="C458" s="42"/>
      <c r="D458" s="211" t="s">
        <v>128</v>
      </c>
      <c r="E458" s="42"/>
      <c r="F458" s="216" t="s">
        <v>247</v>
      </c>
      <c r="G458" s="42"/>
      <c r="H458" s="42"/>
      <c r="I458" s="213"/>
      <c r="J458" s="42"/>
      <c r="K458" s="42"/>
      <c r="L458" s="46"/>
      <c r="M458" s="214"/>
      <c r="N458" s="215"/>
      <c r="O458" s="86"/>
      <c r="P458" s="86"/>
      <c r="Q458" s="86"/>
      <c r="R458" s="86"/>
      <c r="S458" s="86"/>
      <c r="T458" s="87"/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T458" s="19" t="s">
        <v>128</v>
      </c>
      <c r="AU458" s="19" t="s">
        <v>83</v>
      </c>
    </row>
    <row r="459" s="13" customFormat="1">
      <c r="A459" s="13"/>
      <c r="B459" s="231"/>
      <c r="C459" s="232"/>
      <c r="D459" s="211" t="s">
        <v>178</v>
      </c>
      <c r="E459" s="233" t="s">
        <v>19</v>
      </c>
      <c r="F459" s="234" t="s">
        <v>622</v>
      </c>
      <c r="G459" s="232"/>
      <c r="H459" s="235">
        <v>84.543000000000006</v>
      </c>
      <c r="I459" s="236"/>
      <c r="J459" s="232"/>
      <c r="K459" s="232"/>
      <c r="L459" s="237"/>
      <c r="M459" s="252"/>
      <c r="N459" s="253"/>
      <c r="O459" s="253"/>
      <c r="P459" s="253"/>
      <c r="Q459" s="253"/>
      <c r="R459" s="253"/>
      <c r="S459" s="253"/>
      <c r="T459" s="254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1" t="s">
        <v>178</v>
      </c>
      <c r="AU459" s="241" t="s">
        <v>83</v>
      </c>
      <c r="AV459" s="13" t="s">
        <v>83</v>
      </c>
      <c r="AW459" s="13" t="s">
        <v>33</v>
      </c>
      <c r="AX459" s="13" t="s">
        <v>80</v>
      </c>
      <c r="AY459" s="241" t="s">
        <v>114</v>
      </c>
    </row>
    <row r="460" s="11" customFormat="1" ht="22.8" customHeight="1">
      <c r="A460" s="11"/>
      <c r="B460" s="184"/>
      <c r="C460" s="185"/>
      <c r="D460" s="186" t="s">
        <v>71</v>
      </c>
      <c r="E460" s="227" t="s">
        <v>623</v>
      </c>
      <c r="F460" s="227" t="s">
        <v>624</v>
      </c>
      <c r="G460" s="185"/>
      <c r="H460" s="185"/>
      <c r="I460" s="188"/>
      <c r="J460" s="228">
        <f>BK460</f>
        <v>0</v>
      </c>
      <c r="K460" s="185"/>
      <c r="L460" s="190"/>
      <c r="M460" s="191"/>
      <c r="N460" s="192"/>
      <c r="O460" s="192"/>
      <c r="P460" s="193">
        <f>SUM(P461:P463)</f>
        <v>0</v>
      </c>
      <c r="Q460" s="192"/>
      <c r="R460" s="193">
        <f>SUM(R461:R463)</f>
        <v>0</v>
      </c>
      <c r="S460" s="192"/>
      <c r="T460" s="194">
        <f>SUM(T461:T463)</f>
        <v>0</v>
      </c>
      <c r="U460" s="11"/>
      <c r="V460" s="11"/>
      <c r="W460" s="11"/>
      <c r="X460" s="11"/>
      <c r="Y460" s="11"/>
      <c r="Z460" s="11"/>
      <c r="AA460" s="11"/>
      <c r="AB460" s="11"/>
      <c r="AC460" s="11"/>
      <c r="AD460" s="11"/>
      <c r="AE460" s="11"/>
      <c r="AR460" s="195" t="s">
        <v>80</v>
      </c>
      <c r="AT460" s="196" t="s">
        <v>71</v>
      </c>
      <c r="AU460" s="196" t="s">
        <v>80</v>
      </c>
      <c r="AY460" s="195" t="s">
        <v>114</v>
      </c>
      <c r="BK460" s="197">
        <f>SUM(BK461:BK463)</f>
        <v>0</v>
      </c>
    </row>
    <row r="461" s="2" customFormat="1" ht="24.15" customHeight="1">
      <c r="A461" s="40"/>
      <c r="B461" s="41"/>
      <c r="C461" s="198" t="s">
        <v>625</v>
      </c>
      <c r="D461" s="198" t="s">
        <v>115</v>
      </c>
      <c r="E461" s="199" t="s">
        <v>626</v>
      </c>
      <c r="F461" s="200" t="s">
        <v>627</v>
      </c>
      <c r="G461" s="201" t="s">
        <v>243</v>
      </c>
      <c r="H461" s="202">
        <v>194.822</v>
      </c>
      <c r="I461" s="203"/>
      <c r="J461" s="204">
        <f>ROUND(I461*H461,2)</f>
        <v>0</v>
      </c>
      <c r="K461" s="200" t="s">
        <v>159</v>
      </c>
      <c r="L461" s="46"/>
      <c r="M461" s="205" t="s">
        <v>19</v>
      </c>
      <c r="N461" s="206" t="s">
        <v>43</v>
      </c>
      <c r="O461" s="86"/>
      <c r="P461" s="207">
        <f>O461*H461</f>
        <v>0</v>
      </c>
      <c r="Q461" s="207">
        <v>0</v>
      </c>
      <c r="R461" s="207">
        <f>Q461*H461</f>
        <v>0</v>
      </c>
      <c r="S461" s="207">
        <v>0</v>
      </c>
      <c r="T461" s="208">
        <f>S461*H461</f>
        <v>0</v>
      </c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R461" s="209" t="s">
        <v>113</v>
      </c>
      <c r="AT461" s="209" t="s">
        <v>115</v>
      </c>
      <c r="AU461" s="209" t="s">
        <v>83</v>
      </c>
      <c r="AY461" s="19" t="s">
        <v>114</v>
      </c>
      <c r="BE461" s="210">
        <f>IF(N461="základní",J461,0)</f>
        <v>0</v>
      </c>
      <c r="BF461" s="210">
        <f>IF(N461="snížená",J461,0)</f>
        <v>0</v>
      </c>
      <c r="BG461" s="210">
        <f>IF(N461="zákl. přenesená",J461,0)</f>
        <v>0</v>
      </c>
      <c r="BH461" s="210">
        <f>IF(N461="sníž. přenesená",J461,0)</f>
        <v>0</v>
      </c>
      <c r="BI461" s="210">
        <f>IF(N461="nulová",J461,0)</f>
        <v>0</v>
      </c>
      <c r="BJ461" s="19" t="s">
        <v>80</v>
      </c>
      <c r="BK461" s="210">
        <f>ROUND(I461*H461,2)</f>
        <v>0</v>
      </c>
      <c r="BL461" s="19" t="s">
        <v>113</v>
      </c>
      <c r="BM461" s="209" t="s">
        <v>628</v>
      </c>
    </row>
    <row r="462" s="2" customFormat="1">
      <c r="A462" s="40"/>
      <c r="B462" s="41"/>
      <c r="C462" s="42"/>
      <c r="D462" s="211" t="s">
        <v>120</v>
      </c>
      <c r="E462" s="42"/>
      <c r="F462" s="212" t="s">
        <v>629</v>
      </c>
      <c r="G462" s="42"/>
      <c r="H462" s="42"/>
      <c r="I462" s="213"/>
      <c r="J462" s="42"/>
      <c r="K462" s="42"/>
      <c r="L462" s="46"/>
      <c r="M462" s="214"/>
      <c r="N462" s="215"/>
      <c r="O462" s="86"/>
      <c r="P462" s="86"/>
      <c r="Q462" s="86"/>
      <c r="R462" s="86"/>
      <c r="S462" s="86"/>
      <c r="T462" s="87"/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T462" s="19" t="s">
        <v>120</v>
      </c>
      <c r="AU462" s="19" t="s">
        <v>83</v>
      </c>
    </row>
    <row r="463" s="2" customFormat="1">
      <c r="A463" s="40"/>
      <c r="B463" s="41"/>
      <c r="C463" s="42"/>
      <c r="D463" s="229" t="s">
        <v>162</v>
      </c>
      <c r="E463" s="42"/>
      <c r="F463" s="230" t="s">
        <v>630</v>
      </c>
      <c r="G463" s="42"/>
      <c r="H463" s="42"/>
      <c r="I463" s="213"/>
      <c r="J463" s="42"/>
      <c r="K463" s="42"/>
      <c r="L463" s="46"/>
      <c r="M463" s="214"/>
      <c r="N463" s="215"/>
      <c r="O463" s="86"/>
      <c r="P463" s="86"/>
      <c r="Q463" s="86"/>
      <c r="R463" s="86"/>
      <c r="S463" s="86"/>
      <c r="T463" s="87"/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T463" s="19" t="s">
        <v>162</v>
      </c>
      <c r="AU463" s="19" t="s">
        <v>83</v>
      </c>
    </row>
    <row r="464" s="11" customFormat="1" ht="25.92" customHeight="1">
      <c r="A464" s="11"/>
      <c r="B464" s="184"/>
      <c r="C464" s="185"/>
      <c r="D464" s="186" t="s">
        <v>71</v>
      </c>
      <c r="E464" s="187" t="s">
        <v>631</v>
      </c>
      <c r="F464" s="187" t="s">
        <v>632</v>
      </c>
      <c r="G464" s="185"/>
      <c r="H464" s="185"/>
      <c r="I464" s="188"/>
      <c r="J464" s="189">
        <f>BK464</f>
        <v>0</v>
      </c>
      <c r="K464" s="185"/>
      <c r="L464" s="190"/>
      <c r="M464" s="191"/>
      <c r="N464" s="192"/>
      <c r="O464" s="192"/>
      <c r="P464" s="193">
        <f>P465</f>
        <v>0</v>
      </c>
      <c r="Q464" s="192"/>
      <c r="R464" s="193">
        <f>R465</f>
        <v>0.42497440000000003</v>
      </c>
      <c r="S464" s="192"/>
      <c r="T464" s="194">
        <f>T465</f>
        <v>0</v>
      </c>
      <c r="U464" s="11"/>
      <c r="V464" s="11"/>
      <c r="W464" s="11"/>
      <c r="X464" s="11"/>
      <c r="Y464" s="11"/>
      <c r="Z464" s="11"/>
      <c r="AA464" s="11"/>
      <c r="AB464" s="11"/>
      <c r="AC464" s="11"/>
      <c r="AD464" s="11"/>
      <c r="AE464" s="11"/>
      <c r="AR464" s="195" t="s">
        <v>83</v>
      </c>
      <c r="AT464" s="196" t="s">
        <v>71</v>
      </c>
      <c r="AU464" s="196" t="s">
        <v>72</v>
      </c>
      <c r="AY464" s="195" t="s">
        <v>114</v>
      </c>
      <c r="BK464" s="197">
        <f>BK465</f>
        <v>0</v>
      </c>
    </row>
    <row r="465" s="11" customFormat="1" ht="22.8" customHeight="1">
      <c r="A465" s="11"/>
      <c r="B465" s="184"/>
      <c r="C465" s="185"/>
      <c r="D465" s="186" t="s">
        <v>71</v>
      </c>
      <c r="E465" s="227" t="s">
        <v>633</v>
      </c>
      <c r="F465" s="227" t="s">
        <v>634</v>
      </c>
      <c r="G465" s="185"/>
      <c r="H465" s="185"/>
      <c r="I465" s="188"/>
      <c r="J465" s="228">
        <f>BK465</f>
        <v>0</v>
      </c>
      <c r="K465" s="185"/>
      <c r="L465" s="190"/>
      <c r="M465" s="191"/>
      <c r="N465" s="192"/>
      <c r="O465" s="192"/>
      <c r="P465" s="193">
        <f>SUM(P466:P478)</f>
        <v>0</v>
      </c>
      <c r="Q465" s="192"/>
      <c r="R465" s="193">
        <f>SUM(R466:R478)</f>
        <v>0.42497440000000003</v>
      </c>
      <c r="S465" s="192"/>
      <c r="T465" s="194">
        <f>SUM(T466:T478)</f>
        <v>0</v>
      </c>
      <c r="U465" s="11"/>
      <c r="V465" s="11"/>
      <c r="W465" s="11"/>
      <c r="X465" s="11"/>
      <c r="Y465" s="11"/>
      <c r="Z465" s="11"/>
      <c r="AA465" s="11"/>
      <c r="AB465" s="11"/>
      <c r="AC465" s="11"/>
      <c r="AD465" s="11"/>
      <c r="AE465" s="11"/>
      <c r="AR465" s="195" t="s">
        <v>83</v>
      </c>
      <c r="AT465" s="196" t="s">
        <v>71</v>
      </c>
      <c r="AU465" s="196" t="s">
        <v>80</v>
      </c>
      <c r="AY465" s="195" t="s">
        <v>114</v>
      </c>
      <c r="BK465" s="197">
        <f>SUM(BK466:BK478)</f>
        <v>0</v>
      </c>
    </row>
    <row r="466" s="2" customFormat="1" ht="24.15" customHeight="1">
      <c r="A466" s="40"/>
      <c r="B466" s="41"/>
      <c r="C466" s="198" t="s">
        <v>635</v>
      </c>
      <c r="D466" s="198" t="s">
        <v>115</v>
      </c>
      <c r="E466" s="199" t="s">
        <v>636</v>
      </c>
      <c r="F466" s="200" t="s">
        <v>637</v>
      </c>
      <c r="G466" s="201" t="s">
        <v>293</v>
      </c>
      <c r="H466" s="202">
        <v>366.24000000000001</v>
      </c>
      <c r="I466" s="203"/>
      <c r="J466" s="204">
        <f>ROUND(I466*H466,2)</f>
        <v>0</v>
      </c>
      <c r="K466" s="200" t="s">
        <v>159</v>
      </c>
      <c r="L466" s="46"/>
      <c r="M466" s="205" t="s">
        <v>19</v>
      </c>
      <c r="N466" s="206" t="s">
        <v>43</v>
      </c>
      <c r="O466" s="86"/>
      <c r="P466" s="207">
        <f>O466*H466</f>
        <v>0</v>
      </c>
      <c r="Q466" s="207">
        <v>6.0000000000000002E-05</v>
      </c>
      <c r="R466" s="207">
        <f>Q466*H466</f>
        <v>0.021974400000000002</v>
      </c>
      <c r="S466" s="207">
        <v>0</v>
      </c>
      <c r="T466" s="208">
        <f>S466*H466</f>
        <v>0</v>
      </c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R466" s="209" t="s">
        <v>301</v>
      </c>
      <c r="AT466" s="209" t="s">
        <v>115</v>
      </c>
      <c r="AU466" s="209" t="s">
        <v>83</v>
      </c>
      <c r="AY466" s="19" t="s">
        <v>114</v>
      </c>
      <c r="BE466" s="210">
        <f>IF(N466="základní",J466,0)</f>
        <v>0</v>
      </c>
      <c r="BF466" s="210">
        <f>IF(N466="snížená",J466,0)</f>
        <v>0</v>
      </c>
      <c r="BG466" s="210">
        <f>IF(N466="zákl. přenesená",J466,0)</f>
        <v>0</v>
      </c>
      <c r="BH466" s="210">
        <f>IF(N466="sníž. přenesená",J466,0)</f>
        <v>0</v>
      </c>
      <c r="BI466" s="210">
        <f>IF(N466="nulová",J466,0)</f>
        <v>0</v>
      </c>
      <c r="BJ466" s="19" t="s">
        <v>80</v>
      </c>
      <c r="BK466" s="210">
        <f>ROUND(I466*H466,2)</f>
        <v>0</v>
      </c>
      <c r="BL466" s="19" t="s">
        <v>301</v>
      </c>
      <c r="BM466" s="209" t="s">
        <v>638</v>
      </c>
    </row>
    <row r="467" s="2" customFormat="1">
      <c r="A467" s="40"/>
      <c r="B467" s="41"/>
      <c r="C467" s="42"/>
      <c r="D467" s="211" t="s">
        <v>120</v>
      </c>
      <c r="E467" s="42"/>
      <c r="F467" s="212" t="s">
        <v>639</v>
      </c>
      <c r="G467" s="42"/>
      <c r="H467" s="42"/>
      <c r="I467" s="213"/>
      <c r="J467" s="42"/>
      <c r="K467" s="42"/>
      <c r="L467" s="46"/>
      <c r="M467" s="214"/>
      <c r="N467" s="215"/>
      <c r="O467" s="86"/>
      <c r="P467" s="86"/>
      <c r="Q467" s="86"/>
      <c r="R467" s="86"/>
      <c r="S467" s="86"/>
      <c r="T467" s="87"/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T467" s="19" t="s">
        <v>120</v>
      </c>
      <c r="AU467" s="19" t="s">
        <v>83</v>
      </c>
    </row>
    <row r="468" s="2" customFormat="1">
      <c r="A468" s="40"/>
      <c r="B468" s="41"/>
      <c r="C468" s="42"/>
      <c r="D468" s="229" t="s">
        <v>162</v>
      </c>
      <c r="E468" s="42"/>
      <c r="F468" s="230" t="s">
        <v>640</v>
      </c>
      <c r="G468" s="42"/>
      <c r="H468" s="42"/>
      <c r="I468" s="213"/>
      <c r="J468" s="42"/>
      <c r="K468" s="42"/>
      <c r="L468" s="46"/>
      <c r="M468" s="214"/>
      <c r="N468" s="215"/>
      <c r="O468" s="86"/>
      <c r="P468" s="86"/>
      <c r="Q468" s="86"/>
      <c r="R468" s="86"/>
      <c r="S468" s="86"/>
      <c r="T468" s="87"/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T468" s="19" t="s">
        <v>162</v>
      </c>
      <c r="AU468" s="19" t="s">
        <v>83</v>
      </c>
    </row>
    <row r="469" s="14" customFormat="1">
      <c r="A469" s="14"/>
      <c r="B469" s="242"/>
      <c r="C469" s="243"/>
      <c r="D469" s="211" t="s">
        <v>178</v>
      </c>
      <c r="E469" s="244" t="s">
        <v>19</v>
      </c>
      <c r="F469" s="245" t="s">
        <v>641</v>
      </c>
      <c r="G469" s="243"/>
      <c r="H469" s="244" t="s">
        <v>19</v>
      </c>
      <c r="I469" s="246"/>
      <c r="J469" s="243"/>
      <c r="K469" s="243"/>
      <c r="L469" s="247"/>
      <c r="M469" s="248"/>
      <c r="N469" s="249"/>
      <c r="O469" s="249"/>
      <c r="P469" s="249"/>
      <c r="Q469" s="249"/>
      <c r="R469" s="249"/>
      <c r="S469" s="249"/>
      <c r="T469" s="250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1" t="s">
        <v>178</v>
      </c>
      <c r="AU469" s="251" t="s">
        <v>83</v>
      </c>
      <c r="AV469" s="14" t="s">
        <v>80</v>
      </c>
      <c r="AW469" s="14" t="s">
        <v>33</v>
      </c>
      <c r="AX469" s="14" t="s">
        <v>72</v>
      </c>
      <c r="AY469" s="251" t="s">
        <v>114</v>
      </c>
    </row>
    <row r="470" s="13" customFormat="1">
      <c r="A470" s="13"/>
      <c r="B470" s="231"/>
      <c r="C470" s="232"/>
      <c r="D470" s="211" t="s">
        <v>178</v>
      </c>
      <c r="E470" s="233" t="s">
        <v>19</v>
      </c>
      <c r="F470" s="234" t="s">
        <v>642</v>
      </c>
      <c r="G470" s="232"/>
      <c r="H470" s="235">
        <v>176.40000000000001</v>
      </c>
      <c r="I470" s="236"/>
      <c r="J470" s="232"/>
      <c r="K470" s="232"/>
      <c r="L470" s="237"/>
      <c r="M470" s="252"/>
      <c r="N470" s="253"/>
      <c r="O470" s="253"/>
      <c r="P470" s="253"/>
      <c r="Q470" s="253"/>
      <c r="R470" s="253"/>
      <c r="S470" s="253"/>
      <c r="T470" s="254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1" t="s">
        <v>178</v>
      </c>
      <c r="AU470" s="241" t="s">
        <v>83</v>
      </c>
      <c r="AV470" s="13" t="s">
        <v>83</v>
      </c>
      <c r="AW470" s="13" t="s">
        <v>33</v>
      </c>
      <c r="AX470" s="13" t="s">
        <v>72</v>
      </c>
      <c r="AY470" s="241" t="s">
        <v>114</v>
      </c>
    </row>
    <row r="471" s="13" customFormat="1">
      <c r="A471" s="13"/>
      <c r="B471" s="231"/>
      <c r="C471" s="232"/>
      <c r="D471" s="211" t="s">
        <v>178</v>
      </c>
      <c r="E471" s="233" t="s">
        <v>19</v>
      </c>
      <c r="F471" s="234" t="s">
        <v>643</v>
      </c>
      <c r="G471" s="232"/>
      <c r="H471" s="235">
        <v>189.84</v>
      </c>
      <c r="I471" s="236"/>
      <c r="J471" s="232"/>
      <c r="K471" s="232"/>
      <c r="L471" s="237"/>
      <c r="M471" s="252"/>
      <c r="N471" s="253"/>
      <c r="O471" s="253"/>
      <c r="P471" s="253"/>
      <c r="Q471" s="253"/>
      <c r="R471" s="253"/>
      <c r="S471" s="253"/>
      <c r="T471" s="254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1" t="s">
        <v>178</v>
      </c>
      <c r="AU471" s="241" t="s">
        <v>83</v>
      </c>
      <c r="AV471" s="13" t="s">
        <v>83</v>
      </c>
      <c r="AW471" s="13" t="s">
        <v>33</v>
      </c>
      <c r="AX471" s="13" t="s">
        <v>72</v>
      </c>
      <c r="AY471" s="241" t="s">
        <v>114</v>
      </c>
    </row>
    <row r="472" s="15" customFormat="1">
      <c r="A472" s="15"/>
      <c r="B472" s="255"/>
      <c r="C472" s="256"/>
      <c r="D472" s="211" t="s">
        <v>178</v>
      </c>
      <c r="E472" s="257" t="s">
        <v>19</v>
      </c>
      <c r="F472" s="258" t="s">
        <v>227</v>
      </c>
      <c r="G472" s="256"/>
      <c r="H472" s="259">
        <v>366.24000000000001</v>
      </c>
      <c r="I472" s="260"/>
      <c r="J472" s="256"/>
      <c r="K472" s="256"/>
      <c r="L472" s="261"/>
      <c r="M472" s="262"/>
      <c r="N472" s="263"/>
      <c r="O472" s="263"/>
      <c r="P472" s="263"/>
      <c r="Q472" s="263"/>
      <c r="R472" s="263"/>
      <c r="S472" s="263"/>
      <c r="T472" s="264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T472" s="265" t="s">
        <v>178</v>
      </c>
      <c r="AU472" s="265" t="s">
        <v>83</v>
      </c>
      <c r="AV472" s="15" t="s">
        <v>113</v>
      </c>
      <c r="AW472" s="15" t="s">
        <v>33</v>
      </c>
      <c r="AX472" s="15" t="s">
        <v>80</v>
      </c>
      <c r="AY472" s="265" t="s">
        <v>114</v>
      </c>
    </row>
    <row r="473" s="2" customFormat="1" ht="16.5" customHeight="1">
      <c r="A473" s="40"/>
      <c r="B473" s="41"/>
      <c r="C473" s="266" t="s">
        <v>644</v>
      </c>
      <c r="D473" s="266" t="s">
        <v>279</v>
      </c>
      <c r="E473" s="267" t="s">
        <v>645</v>
      </c>
      <c r="F473" s="268" t="s">
        <v>646</v>
      </c>
      <c r="G473" s="269" t="s">
        <v>243</v>
      </c>
      <c r="H473" s="270">
        <v>0.40300000000000002</v>
      </c>
      <c r="I473" s="271"/>
      <c r="J473" s="272">
        <f>ROUND(I473*H473,2)</f>
        <v>0</v>
      </c>
      <c r="K473" s="268" t="s">
        <v>159</v>
      </c>
      <c r="L473" s="273"/>
      <c r="M473" s="274" t="s">
        <v>19</v>
      </c>
      <c r="N473" s="275" t="s">
        <v>43</v>
      </c>
      <c r="O473" s="86"/>
      <c r="P473" s="207">
        <f>O473*H473</f>
        <v>0</v>
      </c>
      <c r="Q473" s="207">
        <v>1</v>
      </c>
      <c r="R473" s="207">
        <f>Q473*H473</f>
        <v>0.40300000000000002</v>
      </c>
      <c r="S473" s="207">
        <v>0</v>
      </c>
      <c r="T473" s="208">
        <f>S473*H473</f>
        <v>0</v>
      </c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R473" s="209" t="s">
        <v>439</v>
      </c>
      <c r="AT473" s="209" t="s">
        <v>279</v>
      </c>
      <c r="AU473" s="209" t="s">
        <v>83</v>
      </c>
      <c r="AY473" s="19" t="s">
        <v>114</v>
      </c>
      <c r="BE473" s="210">
        <f>IF(N473="základní",J473,0)</f>
        <v>0</v>
      </c>
      <c r="BF473" s="210">
        <f>IF(N473="snížená",J473,0)</f>
        <v>0</v>
      </c>
      <c r="BG473" s="210">
        <f>IF(N473="zákl. přenesená",J473,0)</f>
        <v>0</v>
      </c>
      <c r="BH473" s="210">
        <f>IF(N473="sníž. přenesená",J473,0)</f>
        <v>0</v>
      </c>
      <c r="BI473" s="210">
        <f>IF(N473="nulová",J473,0)</f>
        <v>0</v>
      </c>
      <c r="BJ473" s="19" t="s">
        <v>80</v>
      </c>
      <c r="BK473" s="210">
        <f>ROUND(I473*H473,2)</f>
        <v>0</v>
      </c>
      <c r="BL473" s="19" t="s">
        <v>301</v>
      </c>
      <c r="BM473" s="209" t="s">
        <v>647</v>
      </c>
    </row>
    <row r="474" s="2" customFormat="1">
      <c r="A474" s="40"/>
      <c r="B474" s="41"/>
      <c r="C474" s="42"/>
      <c r="D474" s="211" t="s">
        <v>120</v>
      </c>
      <c r="E474" s="42"/>
      <c r="F474" s="212" t="s">
        <v>646</v>
      </c>
      <c r="G474" s="42"/>
      <c r="H474" s="42"/>
      <c r="I474" s="213"/>
      <c r="J474" s="42"/>
      <c r="K474" s="42"/>
      <c r="L474" s="46"/>
      <c r="M474" s="214"/>
      <c r="N474" s="215"/>
      <c r="O474" s="86"/>
      <c r="P474" s="86"/>
      <c r="Q474" s="86"/>
      <c r="R474" s="86"/>
      <c r="S474" s="86"/>
      <c r="T474" s="87"/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T474" s="19" t="s">
        <v>120</v>
      </c>
      <c r="AU474" s="19" t="s">
        <v>83</v>
      </c>
    </row>
    <row r="475" s="13" customFormat="1">
      <c r="A475" s="13"/>
      <c r="B475" s="231"/>
      <c r="C475" s="232"/>
      <c r="D475" s="211" t="s">
        <v>178</v>
      </c>
      <c r="E475" s="232"/>
      <c r="F475" s="234" t="s">
        <v>648</v>
      </c>
      <c r="G475" s="232"/>
      <c r="H475" s="235">
        <v>0.40300000000000002</v>
      </c>
      <c r="I475" s="236"/>
      <c r="J475" s="232"/>
      <c r="K475" s="232"/>
      <c r="L475" s="237"/>
      <c r="M475" s="252"/>
      <c r="N475" s="253"/>
      <c r="O475" s="253"/>
      <c r="P475" s="253"/>
      <c r="Q475" s="253"/>
      <c r="R475" s="253"/>
      <c r="S475" s="253"/>
      <c r="T475" s="254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1" t="s">
        <v>178</v>
      </c>
      <c r="AU475" s="241" t="s">
        <v>83</v>
      </c>
      <c r="AV475" s="13" t="s">
        <v>83</v>
      </c>
      <c r="AW475" s="13" t="s">
        <v>4</v>
      </c>
      <c r="AX475" s="13" t="s">
        <v>80</v>
      </c>
      <c r="AY475" s="241" t="s">
        <v>114</v>
      </c>
    </row>
    <row r="476" s="2" customFormat="1" ht="24.15" customHeight="1">
      <c r="A476" s="40"/>
      <c r="B476" s="41"/>
      <c r="C476" s="198" t="s">
        <v>649</v>
      </c>
      <c r="D476" s="198" t="s">
        <v>115</v>
      </c>
      <c r="E476" s="199" t="s">
        <v>650</v>
      </c>
      <c r="F476" s="200" t="s">
        <v>651</v>
      </c>
      <c r="G476" s="201" t="s">
        <v>243</v>
      </c>
      <c r="H476" s="202">
        <v>0.42499999999999999</v>
      </c>
      <c r="I476" s="203"/>
      <c r="J476" s="204">
        <f>ROUND(I476*H476,2)</f>
        <v>0</v>
      </c>
      <c r="K476" s="200" t="s">
        <v>159</v>
      </c>
      <c r="L476" s="46"/>
      <c r="M476" s="205" t="s">
        <v>19</v>
      </c>
      <c r="N476" s="206" t="s">
        <v>43</v>
      </c>
      <c r="O476" s="86"/>
      <c r="P476" s="207">
        <f>O476*H476</f>
        <v>0</v>
      </c>
      <c r="Q476" s="207">
        <v>0</v>
      </c>
      <c r="R476" s="207">
        <f>Q476*H476</f>
        <v>0</v>
      </c>
      <c r="S476" s="207">
        <v>0</v>
      </c>
      <c r="T476" s="208">
        <f>S476*H476</f>
        <v>0</v>
      </c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R476" s="209" t="s">
        <v>301</v>
      </c>
      <c r="AT476" s="209" t="s">
        <v>115</v>
      </c>
      <c r="AU476" s="209" t="s">
        <v>83</v>
      </c>
      <c r="AY476" s="19" t="s">
        <v>114</v>
      </c>
      <c r="BE476" s="210">
        <f>IF(N476="základní",J476,0)</f>
        <v>0</v>
      </c>
      <c r="BF476" s="210">
        <f>IF(N476="snížená",J476,0)</f>
        <v>0</v>
      </c>
      <c r="BG476" s="210">
        <f>IF(N476="zákl. přenesená",J476,0)</f>
        <v>0</v>
      </c>
      <c r="BH476" s="210">
        <f>IF(N476="sníž. přenesená",J476,0)</f>
        <v>0</v>
      </c>
      <c r="BI476" s="210">
        <f>IF(N476="nulová",J476,0)</f>
        <v>0</v>
      </c>
      <c r="BJ476" s="19" t="s">
        <v>80</v>
      </c>
      <c r="BK476" s="210">
        <f>ROUND(I476*H476,2)</f>
        <v>0</v>
      </c>
      <c r="BL476" s="19" t="s">
        <v>301</v>
      </c>
      <c r="BM476" s="209" t="s">
        <v>652</v>
      </c>
    </row>
    <row r="477" s="2" customFormat="1">
      <c r="A477" s="40"/>
      <c r="B477" s="41"/>
      <c r="C477" s="42"/>
      <c r="D477" s="211" t="s">
        <v>120</v>
      </c>
      <c r="E477" s="42"/>
      <c r="F477" s="212" t="s">
        <v>653</v>
      </c>
      <c r="G477" s="42"/>
      <c r="H477" s="42"/>
      <c r="I477" s="213"/>
      <c r="J477" s="42"/>
      <c r="K477" s="42"/>
      <c r="L477" s="46"/>
      <c r="M477" s="214"/>
      <c r="N477" s="215"/>
      <c r="O477" s="86"/>
      <c r="P477" s="86"/>
      <c r="Q477" s="86"/>
      <c r="R477" s="86"/>
      <c r="S477" s="86"/>
      <c r="T477" s="87"/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T477" s="19" t="s">
        <v>120</v>
      </c>
      <c r="AU477" s="19" t="s">
        <v>83</v>
      </c>
    </row>
    <row r="478" s="2" customFormat="1">
      <c r="A478" s="40"/>
      <c r="B478" s="41"/>
      <c r="C478" s="42"/>
      <c r="D478" s="229" t="s">
        <v>162</v>
      </c>
      <c r="E478" s="42"/>
      <c r="F478" s="230" t="s">
        <v>654</v>
      </c>
      <c r="G478" s="42"/>
      <c r="H478" s="42"/>
      <c r="I478" s="213"/>
      <c r="J478" s="42"/>
      <c r="K478" s="42"/>
      <c r="L478" s="46"/>
      <c r="M478" s="217"/>
      <c r="N478" s="218"/>
      <c r="O478" s="219"/>
      <c r="P478" s="219"/>
      <c r="Q478" s="219"/>
      <c r="R478" s="219"/>
      <c r="S478" s="219"/>
      <c r="T478" s="220"/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T478" s="19" t="s">
        <v>162</v>
      </c>
      <c r="AU478" s="19" t="s">
        <v>83</v>
      </c>
    </row>
    <row r="479" s="2" customFormat="1" ht="6.96" customHeight="1">
      <c r="A479" s="40"/>
      <c r="B479" s="61"/>
      <c r="C479" s="62"/>
      <c r="D479" s="62"/>
      <c r="E479" s="62"/>
      <c r="F479" s="62"/>
      <c r="G479" s="62"/>
      <c r="H479" s="62"/>
      <c r="I479" s="62"/>
      <c r="J479" s="62"/>
      <c r="K479" s="62"/>
      <c r="L479" s="46"/>
      <c r="M479" s="40"/>
      <c r="O479" s="40"/>
      <c r="P479" s="40"/>
      <c r="Q479" s="40"/>
      <c r="R479" s="40"/>
      <c r="S479" s="40"/>
      <c r="T479" s="40"/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</row>
  </sheetData>
  <sheetProtection sheet="1" autoFilter="0" formatColumns="0" formatRows="0" objects="1" scenarios="1" spinCount="100000" saltValue="lt8NePhFpLgyTf1KOMUZQ3A1riTpyjowPlMmRu9tfKhNwtEKrOY9p2OUO+seVEmEkbm4RK16BBCcIx/9JsazYg==" hashValue="tDgJH7W+FkrWxSi1srKKB53dUjT4621t+XOdTwKKBx/4/SW57FeB28nS76fLCcBpGpjYwyDenYnTVeQPIhzB2Q==" algorithmName="SHA-512" password="9C2B"/>
  <autoFilter ref="C89:K478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5" r:id="rId1" display="https://podminky.urs.cz/item/CS_URS_2023_01/113107183"/>
    <hyperlink ref="F100" r:id="rId2" display="https://podminky.urs.cz/item/CS_URS_2023_01/113202111"/>
    <hyperlink ref="F104" r:id="rId3" display="https://podminky.urs.cz/item/CS_URS_2023_01/119005122"/>
    <hyperlink ref="F109" r:id="rId4" display="https://podminky.urs.cz/item/CS_URS_2023_01/131251104"/>
    <hyperlink ref="F117" r:id="rId5" display="https://podminky.urs.cz/item/CS_URS_2023_01/162751117"/>
    <hyperlink ref="F123" r:id="rId6" display="https://podminky.urs.cz/item/CS_URS_2023_01/162751119"/>
    <hyperlink ref="F130" r:id="rId7" display="https://podminky.urs.cz/item/CS_URS_2023_01/171201231"/>
    <hyperlink ref="F138" r:id="rId8" display="https://podminky.urs.cz/item/CS_URS_2023_01/174151101"/>
    <hyperlink ref="F144" r:id="rId9" display="https://podminky.urs.cz/item/CS_URS_2023_01/181152302"/>
    <hyperlink ref="F148" r:id="rId10" display="https://podminky.urs.cz/item/CS_URS_2023_01/181311103"/>
    <hyperlink ref="F152" r:id="rId11" display="https://podminky.urs.cz/item/CS_URS_2023_01/181351103"/>
    <hyperlink ref="F159" r:id="rId12" display="https://podminky.urs.cz/item/CS_URS_2023_01/181411131"/>
    <hyperlink ref="F166" r:id="rId13" display="https://podminky.urs.cz/item/CS_URS_2023_01/181951111"/>
    <hyperlink ref="F172" r:id="rId14" display="https://podminky.urs.cz/item/CS_URS_2023_01/183205111"/>
    <hyperlink ref="F180" r:id="rId15" display="https://podminky.urs.cz/item/CS_URS_2023_01/183211312"/>
    <hyperlink ref="F184" r:id="rId16" display="https://podminky.urs.cz/item/CS_URS_2023_01/185851121"/>
    <hyperlink ref="F189" r:id="rId17" display="https://podminky.urs.cz/item/CS_URS_2023_01/185851129"/>
    <hyperlink ref="F196" r:id="rId18" display="https://podminky.urs.cz/item/CS_URS_2023_01/386110102"/>
    <hyperlink ref="F204" r:id="rId19" display="https://podminky.urs.cz/item/CS_URS_2023_01/452311141"/>
    <hyperlink ref="F210" r:id="rId20" display="https://podminky.urs.cz/item/CS_URS_2023_01/564861011"/>
    <hyperlink ref="F227" r:id="rId21" display="https://podminky.urs.cz/item/CS_URS_2023_01/564861111"/>
    <hyperlink ref="F255" r:id="rId22" display="https://podminky.urs.cz/item/CS_URS_2023_01/564871111"/>
    <hyperlink ref="F268" r:id="rId23" display="https://podminky.urs.cz/item/CS_URS_2023_01/596211110"/>
    <hyperlink ref="F285" r:id="rId24" display="https://podminky.urs.cz/item/CS_URS_2023_01/596211111"/>
    <hyperlink ref="F304" r:id="rId25" display="https://podminky.urs.cz/item/CS_URS_2023_01/596211213"/>
    <hyperlink ref="F320" r:id="rId26" display="https://podminky.urs.cz/item/CS_URS_2023_01/596811120"/>
    <hyperlink ref="F337" r:id="rId27" display="https://podminky.urs.cz/item/CS_URS_2023_01/596811120"/>
    <hyperlink ref="F352" r:id="rId28" display="https://podminky.urs.cz/item/CS_URS_2023_01/899623151"/>
    <hyperlink ref="F360" r:id="rId29" display="https://podminky.urs.cz/item/CS_URS_2023_01/914111111"/>
    <hyperlink ref="F369" r:id="rId30" display="https://podminky.urs.cz/item/CS_URS_2023_01/914511111"/>
    <hyperlink ref="F378" r:id="rId31" display="https://podminky.urs.cz/item/CS_URS_2023_01/915211111"/>
    <hyperlink ref="F386" r:id="rId32" display="https://podminky.urs.cz/item/CS_URS_2023_01/915231111"/>
    <hyperlink ref="F390" r:id="rId33" display="https://podminky.urs.cz/item/CS_URS_2023_01/915611111"/>
    <hyperlink ref="F398" r:id="rId34" display="https://podminky.urs.cz/item/CS_URS_2023_01/915621111"/>
    <hyperlink ref="F402" r:id="rId35" display="https://podminky.urs.cz/item/CS_URS_2023_01/916231213"/>
    <hyperlink ref="F409" r:id="rId36" display="https://podminky.urs.cz/item/CS_URS_2023_01/916331112"/>
    <hyperlink ref="F421" r:id="rId37" display="https://podminky.urs.cz/item/CS_URS_2023_01/919732211"/>
    <hyperlink ref="F425" r:id="rId38" display="https://podminky.urs.cz/item/CS_URS_2023_01/935113111"/>
    <hyperlink ref="F442" r:id="rId39" display="https://podminky.urs.cz/item/CS_URS_2023_01/997221551"/>
    <hyperlink ref="F445" r:id="rId40" display="https://podminky.urs.cz/item/CS_URS_2023_01/997221559"/>
    <hyperlink ref="F449" r:id="rId41" display="https://podminky.urs.cz/item/CS_URS_2023_01/997221611"/>
    <hyperlink ref="F452" r:id="rId42" display="https://podminky.urs.cz/item/CS_URS_2023_01/997221861"/>
    <hyperlink ref="F457" r:id="rId43" display="https://podminky.urs.cz/item/CS_URS_2023_01/997221875"/>
    <hyperlink ref="F463" r:id="rId44" display="https://podminky.urs.cz/item/CS_URS_2023_01/998223011"/>
    <hyperlink ref="F468" r:id="rId45" display="https://podminky.urs.cz/item/CS_URS_2023_01/767995112"/>
    <hyperlink ref="F478" r:id="rId46" display="https://podminky.urs.cz/item/CS_URS_2023_01/998767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7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7" customWidth="1"/>
    <col min="2" max="2" width="1.667969" style="287" customWidth="1"/>
    <col min="3" max="4" width="5" style="287" customWidth="1"/>
    <col min="5" max="5" width="11.66016" style="287" customWidth="1"/>
    <col min="6" max="6" width="9.160156" style="287" customWidth="1"/>
    <col min="7" max="7" width="5" style="287" customWidth="1"/>
    <col min="8" max="8" width="77.83203" style="287" customWidth="1"/>
    <col min="9" max="10" width="20" style="287" customWidth="1"/>
    <col min="11" max="11" width="1.667969" style="287" customWidth="1"/>
  </cols>
  <sheetData>
    <row r="1" s="1" customFormat="1" ht="37.5" customHeight="1"/>
    <row r="2" s="1" customFormat="1" ht="7.5" customHeight="1">
      <c r="B2" s="288"/>
      <c r="C2" s="289"/>
      <c r="D2" s="289"/>
      <c r="E2" s="289"/>
      <c r="F2" s="289"/>
      <c r="G2" s="289"/>
      <c r="H2" s="289"/>
      <c r="I2" s="289"/>
      <c r="J2" s="289"/>
      <c r="K2" s="290"/>
    </row>
    <row r="3" s="17" customFormat="1" ht="45" customHeight="1">
      <c r="B3" s="291"/>
      <c r="C3" s="292" t="s">
        <v>655</v>
      </c>
      <c r="D3" s="292"/>
      <c r="E3" s="292"/>
      <c r="F3" s="292"/>
      <c r="G3" s="292"/>
      <c r="H3" s="292"/>
      <c r="I3" s="292"/>
      <c r="J3" s="292"/>
      <c r="K3" s="293"/>
    </row>
    <row r="4" s="1" customFormat="1" ht="25.5" customHeight="1">
      <c r="B4" s="294"/>
      <c r="C4" s="295" t="s">
        <v>656</v>
      </c>
      <c r="D4" s="295"/>
      <c r="E4" s="295"/>
      <c r="F4" s="295"/>
      <c r="G4" s="295"/>
      <c r="H4" s="295"/>
      <c r="I4" s="295"/>
      <c r="J4" s="295"/>
      <c r="K4" s="296"/>
    </row>
    <row r="5" s="1" customFormat="1" ht="5.25" customHeight="1">
      <c r="B5" s="294"/>
      <c r="C5" s="297"/>
      <c r="D5" s="297"/>
      <c r="E5" s="297"/>
      <c r="F5" s="297"/>
      <c r="G5" s="297"/>
      <c r="H5" s="297"/>
      <c r="I5" s="297"/>
      <c r="J5" s="297"/>
      <c r="K5" s="296"/>
    </row>
    <row r="6" s="1" customFormat="1" ht="15" customHeight="1">
      <c r="B6" s="294"/>
      <c r="C6" s="298" t="s">
        <v>657</v>
      </c>
      <c r="D6" s="298"/>
      <c r="E6" s="298"/>
      <c r="F6" s="298"/>
      <c r="G6" s="298"/>
      <c r="H6" s="298"/>
      <c r="I6" s="298"/>
      <c r="J6" s="298"/>
      <c r="K6" s="296"/>
    </row>
    <row r="7" s="1" customFormat="1" ht="15" customHeight="1">
      <c r="B7" s="299"/>
      <c r="C7" s="298" t="s">
        <v>658</v>
      </c>
      <c r="D7" s="298"/>
      <c r="E7" s="298"/>
      <c r="F7" s="298"/>
      <c r="G7" s="298"/>
      <c r="H7" s="298"/>
      <c r="I7" s="298"/>
      <c r="J7" s="298"/>
      <c r="K7" s="296"/>
    </row>
    <row r="8" s="1" customFormat="1" ht="12.75" customHeight="1">
      <c r="B8" s="299"/>
      <c r="C8" s="298"/>
      <c r="D8" s="298"/>
      <c r="E8" s="298"/>
      <c r="F8" s="298"/>
      <c r="G8" s="298"/>
      <c r="H8" s="298"/>
      <c r="I8" s="298"/>
      <c r="J8" s="298"/>
      <c r="K8" s="296"/>
    </row>
    <row r="9" s="1" customFormat="1" ht="15" customHeight="1">
      <c r="B9" s="299"/>
      <c r="C9" s="298" t="s">
        <v>659</v>
      </c>
      <c r="D9" s="298"/>
      <c r="E9" s="298"/>
      <c r="F9" s="298"/>
      <c r="G9" s="298"/>
      <c r="H9" s="298"/>
      <c r="I9" s="298"/>
      <c r="J9" s="298"/>
      <c r="K9" s="296"/>
    </row>
    <row r="10" s="1" customFormat="1" ht="15" customHeight="1">
      <c r="B10" s="299"/>
      <c r="C10" s="298"/>
      <c r="D10" s="298" t="s">
        <v>660</v>
      </c>
      <c r="E10" s="298"/>
      <c r="F10" s="298"/>
      <c r="G10" s="298"/>
      <c r="H10" s="298"/>
      <c r="I10" s="298"/>
      <c r="J10" s="298"/>
      <c r="K10" s="296"/>
    </row>
    <row r="11" s="1" customFormat="1" ht="15" customHeight="1">
      <c r="B11" s="299"/>
      <c r="C11" s="300"/>
      <c r="D11" s="298" t="s">
        <v>661</v>
      </c>
      <c r="E11" s="298"/>
      <c r="F11" s="298"/>
      <c r="G11" s="298"/>
      <c r="H11" s="298"/>
      <c r="I11" s="298"/>
      <c r="J11" s="298"/>
      <c r="K11" s="296"/>
    </row>
    <row r="12" s="1" customFormat="1" ht="15" customHeight="1">
      <c r="B12" s="299"/>
      <c r="C12" s="300"/>
      <c r="D12" s="298"/>
      <c r="E12" s="298"/>
      <c r="F12" s="298"/>
      <c r="G12" s="298"/>
      <c r="H12" s="298"/>
      <c r="I12" s="298"/>
      <c r="J12" s="298"/>
      <c r="K12" s="296"/>
    </row>
    <row r="13" s="1" customFormat="1" ht="15" customHeight="1">
      <c r="B13" s="299"/>
      <c r="C13" s="300"/>
      <c r="D13" s="301" t="s">
        <v>662</v>
      </c>
      <c r="E13" s="298"/>
      <c r="F13" s="298"/>
      <c r="G13" s="298"/>
      <c r="H13" s="298"/>
      <c r="I13" s="298"/>
      <c r="J13" s="298"/>
      <c r="K13" s="296"/>
    </row>
    <row r="14" s="1" customFormat="1" ht="12.75" customHeight="1">
      <c r="B14" s="299"/>
      <c r="C14" s="300"/>
      <c r="D14" s="300"/>
      <c r="E14" s="300"/>
      <c r="F14" s="300"/>
      <c r="G14" s="300"/>
      <c r="H14" s="300"/>
      <c r="I14" s="300"/>
      <c r="J14" s="300"/>
      <c r="K14" s="296"/>
    </row>
    <row r="15" s="1" customFormat="1" ht="15" customHeight="1">
      <c r="B15" s="299"/>
      <c r="C15" s="300"/>
      <c r="D15" s="298" t="s">
        <v>663</v>
      </c>
      <c r="E15" s="298"/>
      <c r="F15" s="298"/>
      <c r="G15" s="298"/>
      <c r="H15" s="298"/>
      <c r="I15" s="298"/>
      <c r="J15" s="298"/>
      <c r="K15" s="296"/>
    </row>
    <row r="16" s="1" customFormat="1" ht="15" customHeight="1">
      <c r="B16" s="299"/>
      <c r="C16" s="300"/>
      <c r="D16" s="298" t="s">
        <v>664</v>
      </c>
      <c r="E16" s="298"/>
      <c r="F16" s="298"/>
      <c r="G16" s="298"/>
      <c r="H16" s="298"/>
      <c r="I16" s="298"/>
      <c r="J16" s="298"/>
      <c r="K16" s="296"/>
    </row>
    <row r="17" s="1" customFormat="1" ht="15" customHeight="1">
      <c r="B17" s="299"/>
      <c r="C17" s="300"/>
      <c r="D17" s="298" t="s">
        <v>665</v>
      </c>
      <c r="E17" s="298"/>
      <c r="F17" s="298"/>
      <c r="G17" s="298"/>
      <c r="H17" s="298"/>
      <c r="I17" s="298"/>
      <c r="J17" s="298"/>
      <c r="K17" s="296"/>
    </row>
    <row r="18" s="1" customFormat="1" ht="15" customHeight="1">
      <c r="B18" s="299"/>
      <c r="C18" s="300"/>
      <c r="D18" s="300"/>
      <c r="E18" s="302" t="s">
        <v>79</v>
      </c>
      <c r="F18" s="298" t="s">
        <v>666</v>
      </c>
      <c r="G18" s="298"/>
      <c r="H18" s="298"/>
      <c r="I18" s="298"/>
      <c r="J18" s="298"/>
      <c r="K18" s="296"/>
    </row>
    <row r="19" s="1" customFormat="1" ht="15" customHeight="1">
      <c r="B19" s="299"/>
      <c r="C19" s="300"/>
      <c r="D19" s="300"/>
      <c r="E19" s="302" t="s">
        <v>667</v>
      </c>
      <c r="F19" s="298" t="s">
        <v>668</v>
      </c>
      <c r="G19" s="298"/>
      <c r="H19" s="298"/>
      <c r="I19" s="298"/>
      <c r="J19" s="298"/>
      <c r="K19" s="296"/>
    </row>
    <row r="20" s="1" customFormat="1" ht="15" customHeight="1">
      <c r="B20" s="299"/>
      <c r="C20" s="300"/>
      <c r="D20" s="300"/>
      <c r="E20" s="302" t="s">
        <v>669</v>
      </c>
      <c r="F20" s="298" t="s">
        <v>670</v>
      </c>
      <c r="G20" s="298"/>
      <c r="H20" s="298"/>
      <c r="I20" s="298"/>
      <c r="J20" s="298"/>
      <c r="K20" s="296"/>
    </row>
    <row r="21" s="1" customFormat="1" ht="15" customHeight="1">
      <c r="B21" s="299"/>
      <c r="C21" s="300"/>
      <c r="D21" s="300"/>
      <c r="E21" s="302" t="s">
        <v>671</v>
      </c>
      <c r="F21" s="298" t="s">
        <v>672</v>
      </c>
      <c r="G21" s="298"/>
      <c r="H21" s="298"/>
      <c r="I21" s="298"/>
      <c r="J21" s="298"/>
      <c r="K21" s="296"/>
    </row>
    <row r="22" s="1" customFormat="1" ht="15" customHeight="1">
      <c r="B22" s="299"/>
      <c r="C22" s="300"/>
      <c r="D22" s="300"/>
      <c r="E22" s="302" t="s">
        <v>111</v>
      </c>
      <c r="F22" s="298" t="s">
        <v>112</v>
      </c>
      <c r="G22" s="298"/>
      <c r="H22" s="298"/>
      <c r="I22" s="298"/>
      <c r="J22" s="298"/>
      <c r="K22" s="296"/>
    </row>
    <row r="23" s="1" customFormat="1" ht="15" customHeight="1">
      <c r="B23" s="299"/>
      <c r="C23" s="300"/>
      <c r="D23" s="300"/>
      <c r="E23" s="302" t="s">
        <v>673</v>
      </c>
      <c r="F23" s="298" t="s">
        <v>674</v>
      </c>
      <c r="G23" s="298"/>
      <c r="H23" s="298"/>
      <c r="I23" s="298"/>
      <c r="J23" s="298"/>
      <c r="K23" s="296"/>
    </row>
    <row r="24" s="1" customFormat="1" ht="12.75" customHeight="1">
      <c r="B24" s="299"/>
      <c r="C24" s="300"/>
      <c r="D24" s="300"/>
      <c r="E24" s="300"/>
      <c r="F24" s="300"/>
      <c r="G24" s="300"/>
      <c r="H24" s="300"/>
      <c r="I24" s="300"/>
      <c r="J24" s="300"/>
      <c r="K24" s="296"/>
    </row>
    <row r="25" s="1" customFormat="1" ht="15" customHeight="1">
      <c r="B25" s="299"/>
      <c r="C25" s="298" t="s">
        <v>675</v>
      </c>
      <c r="D25" s="298"/>
      <c r="E25" s="298"/>
      <c r="F25" s="298"/>
      <c r="G25" s="298"/>
      <c r="H25" s="298"/>
      <c r="I25" s="298"/>
      <c r="J25" s="298"/>
      <c r="K25" s="296"/>
    </row>
    <row r="26" s="1" customFormat="1" ht="15" customHeight="1">
      <c r="B26" s="299"/>
      <c r="C26" s="298" t="s">
        <v>676</v>
      </c>
      <c r="D26" s="298"/>
      <c r="E26" s="298"/>
      <c r="F26" s="298"/>
      <c r="G26" s="298"/>
      <c r="H26" s="298"/>
      <c r="I26" s="298"/>
      <c r="J26" s="298"/>
      <c r="K26" s="296"/>
    </row>
    <row r="27" s="1" customFormat="1" ht="15" customHeight="1">
      <c r="B27" s="299"/>
      <c r="C27" s="298"/>
      <c r="D27" s="298" t="s">
        <v>677</v>
      </c>
      <c r="E27" s="298"/>
      <c r="F27" s="298"/>
      <c r="G27" s="298"/>
      <c r="H27" s="298"/>
      <c r="I27" s="298"/>
      <c r="J27" s="298"/>
      <c r="K27" s="296"/>
    </row>
    <row r="28" s="1" customFormat="1" ht="15" customHeight="1">
      <c r="B28" s="299"/>
      <c r="C28" s="300"/>
      <c r="D28" s="298" t="s">
        <v>678</v>
      </c>
      <c r="E28" s="298"/>
      <c r="F28" s="298"/>
      <c r="G28" s="298"/>
      <c r="H28" s="298"/>
      <c r="I28" s="298"/>
      <c r="J28" s="298"/>
      <c r="K28" s="296"/>
    </row>
    <row r="29" s="1" customFormat="1" ht="12.75" customHeight="1">
      <c r="B29" s="299"/>
      <c r="C29" s="300"/>
      <c r="D29" s="300"/>
      <c r="E29" s="300"/>
      <c r="F29" s="300"/>
      <c r="G29" s="300"/>
      <c r="H29" s="300"/>
      <c r="I29" s="300"/>
      <c r="J29" s="300"/>
      <c r="K29" s="296"/>
    </row>
    <row r="30" s="1" customFormat="1" ht="15" customHeight="1">
      <c r="B30" s="299"/>
      <c r="C30" s="300"/>
      <c r="D30" s="298" t="s">
        <v>679</v>
      </c>
      <c r="E30" s="298"/>
      <c r="F30" s="298"/>
      <c r="G30" s="298"/>
      <c r="H30" s="298"/>
      <c r="I30" s="298"/>
      <c r="J30" s="298"/>
      <c r="K30" s="296"/>
    </row>
    <row r="31" s="1" customFormat="1" ht="15" customHeight="1">
      <c r="B31" s="299"/>
      <c r="C31" s="300"/>
      <c r="D31" s="298" t="s">
        <v>680</v>
      </c>
      <c r="E31" s="298"/>
      <c r="F31" s="298"/>
      <c r="G31" s="298"/>
      <c r="H31" s="298"/>
      <c r="I31" s="298"/>
      <c r="J31" s="298"/>
      <c r="K31" s="296"/>
    </row>
    <row r="32" s="1" customFormat="1" ht="12.75" customHeight="1">
      <c r="B32" s="299"/>
      <c r="C32" s="300"/>
      <c r="D32" s="300"/>
      <c r="E32" s="300"/>
      <c r="F32" s="300"/>
      <c r="G32" s="300"/>
      <c r="H32" s="300"/>
      <c r="I32" s="300"/>
      <c r="J32" s="300"/>
      <c r="K32" s="296"/>
    </row>
    <row r="33" s="1" customFormat="1" ht="15" customHeight="1">
      <c r="B33" s="299"/>
      <c r="C33" s="300"/>
      <c r="D33" s="298" t="s">
        <v>681</v>
      </c>
      <c r="E33" s="298"/>
      <c r="F33" s="298"/>
      <c r="G33" s="298"/>
      <c r="H33" s="298"/>
      <c r="I33" s="298"/>
      <c r="J33" s="298"/>
      <c r="K33" s="296"/>
    </row>
    <row r="34" s="1" customFormat="1" ht="15" customHeight="1">
      <c r="B34" s="299"/>
      <c r="C34" s="300"/>
      <c r="D34" s="298" t="s">
        <v>682</v>
      </c>
      <c r="E34" s="298"/>
      <c r="F34" s="298"/>
      <c r="G34" s="298"/>
      <c r="H34" s="298"/>
      <c r="I34" s="298"/>
      <c r="J34" s="298"/>
      <c r="K34" s="296"/>
    </row>
    <row r="35" s="1" customFormat="1" ht="15" customHeight="1">
      <c r="B35" s="299"/>
      <c r="C35" s="300"/>
      <c r="D35" s="298" t="s">
        <v>683</v>
      </c>
      <c r="E35" s="298"/>
      <c r="F35" s="298"/>
      <c r="G35" s="298"/>
      <c r="H35" s="298"/>
      <c r="I35" s="298"/>
      <c r="J35" s="298"/>
      <c r="K35" s="296"/>
    </row>
    <row r="36" s="1" customFormat="1" ht="15" customHeight="1">
      <c r="B36" s="299"/>
      <c r="C36" s="300"/>
      <c r="D36" s="298"/>
      <c r="E36" s="301" t="s">
        <v>99</v>
      </c>
      <c r="F36" s="298"/>
      <c r="G36" s="298" t="s">
        <v>684</v>
      </c>
      <c r="H36" s="298"/>
      <c r="I36" s="298"/>
      <c r="J36" s="298"/>
      <c r="K36" s="296"/>
    </row>
    <row r="37" s="1" customFormat="1" ht="30.75" customHeight="1">
      <c r="B37" s="299"/>
      <c r="C37" s="300"/>
      <c r="D37" s="298"/>
      <c r="E37" s="301" t="s">
        <v>685</v>
      </c>
      <c r="F37" s="298"/>
      <c r="G37" s="298" t="s">
        <v>686</v>
      </c>
      <c r="H37" s="298"/>
      <c r="I37" s="298"/>
      <c r="J37" s="298"/>
      <c r="K37" s="296"/>
    </row>
    <row r="38" s="1" customFormat="1" ht="15" customHeight="1">
      <c r="B38" s="299"/>
      <c r="C38" s="300"/>
      <c r="D38" s="298"/>
      <c r="E38" s="301" t="s">
        <v>53</v>
      </c>
      <c r="F38" s="298"/>
      <c r="G38" s="298" t="s">
        <v>687</v>
      </c>
      <c r="H38" s="298"/>
      <c r="I38" s="298"/>
      <c r="J38" s="298"/>
      <c r="K38" s="296"/>
    </row>
    <row r="39" s="1" customFormat="1" ht="15" customHeight="1">
      <c r="B39" s="299"/>
      <c r="C39" s="300"/>
      <c r="D39" s="298"/>
      <c r="E39" s="301" t="s">
        <v>54</v>
      </c>
      <c r="F39" s="298"/>
      <c r="G39" s="298" t="s">
        <v>688</v>
      </c>
      <c r="H39" s="298"/>
      <c r="I39" s="298"/>
      <c r="J39" s="298"/>
      <c r="K39" s="296"/>
    </row>
    <row r="40" s="1" customFormat="1" ht="15" customHeight="1">
      <c r="B40" s="299"/>
      <c r="C40" s="300"/>
      <c r="D40" s="298"/>
      <c r="E40" s="301" t="s">
        <v>100</v>
      </c>
      <c r="F40" s="298"/>
      <c r="G40" s="298" t="s">
        <v>689</v>
      </c>
      <c r="H40" s="298"/>
      <c r="I40" s="298"/>
      <c r="J40" s="298"/>
      <c r="K40" s="296"/>
    </row>
    <row r="41" s="1" customFormat="1" ht="15" customHeight="1">
      <c r="B41" s="299"/>
      <c r="C41" s="300"/>
      <c r="D41" s="298"/>
      <c r="E41" s="301" t="s">
        <v>101</v>
      </c>
      <c r="F41" s="298"/>
      <c r="G41" s="298" t="s">
        <v>690</v>
      </c>
      <c r="H41" s="298"/>
      <c r="I41" s="298"/>
      <c r="J41" s="298"/>
      <c r="K41" s="296"/>
    </row>
    <row r="42" s="1" customFormat="1" ht="15" customHeight="1">
      <c r="B42" s="299"/>
      <c r="C42" s="300"/>
      <c r="D42" s="298"/>
      <c r="E42" s="301" t="s">
        <v>691</v>
      </c>
      <c r="F42" s="298"/>
      <c r="G42" s="298" t="s">
        <v>692</v>
      </c>
      <c r="H42" s="298"/>
      <c r="I42" s="298"/>
      <c r="J42" s="298"/>
      <c r="K42" s="296"/>
    </row>
    <row r="43" s="1" customFormat="1" ht="15" customHeight="1">
      <c r="B43" s="299"/>
      <c r="C43" s="300"/>
      <c r="D43" s="298"/>
      <c r="E43" s="301"/>
      <c r="F43" s="298"/>
      <c r="G43" s="298" t="s">
        <v>693</v>
      </c>
      <c r="H43" s="298"/>
      <c r="I43" s="298"/>
      <c r="J43" s="298"/>
      <c r="K43" s="296"/>
    </row>
    <row r="44" s="1" customFormat="1" ht="15" customHeight="1">
      <c r="B44" s="299"/>
      <c r="C44" s="300"/>
      <c r="D44" s="298"/>
      <c r="E44" s="301" t="s">
        <v>694</v>
      </c>
      <c r="F44" s="298"/>
      <c r="G44" s="298" t="s">
        <v>695</v>
      </c>
      <c r="H44" s="298"/>
      <c r="I44" s="298"/>
      <c r="J44" s="298"/>
      <c r="K44" s="296"/>
    </row>
    <row r="45" s="1" customFormat="1" ht="15" customHeight="1">
      <c r="B45" s="299"/>
      <c r="C45" s="300"/>
      <c r="D45" s="298"/>
      <c r="E45" s="301" t="s">
        <v>103</v>
      </c>
      <c r="F45" s="298"/>
      <c r="G45" s="298" t="s">
        <v>696</v>
      </c>
      <c r="H45" s="298"/>
      <c r="I45" s="298"/>
      <c r="J45" s="298"/>
      <c r="K45" s="296"/>
    </row>
    <row r="46" s="1" customFormat="1" ht="12.75" customHeight="1">
      <c r="B46" s="299"/>
      <c r="C46" s="300"/>
      <c r="D46" s="298"/>
      <c r="E46" s="298"/>
      <c r="F46" s="298"/>
      <c r="G46" s="298"/>
      <c r="H46" s="298"/>
      <c r="I46" s="298"/>
      <c r="J46" s="298"/>
      <c r="K46" s="296"/>
    </row>
    <row r="47" s="1" customFormat="1" ht="15" customHeight="1">
      <c r="B47" s="299"/>
      <c r="C47" s="300"/>
      <c r="D47" s="298" t="s">
        <v>697</v>
      </c>
      <c r="E47" s="298"/>
      <c r="F47" s="298"/>
      <c r="G47" s="298"/>
      <c r="H47" s="298"/>
      <c r="I47" s="298"/>
      <c r="J47" s="298"/>
      <c r="K47" s="296"/>
    </row>
    <row r="48" s="1" customFormat="1" ht="15" customHeight="1">
      <c r="B48" s="299"/>
      <c r="C48" s="300"/>
      <c r="D48" s="300"/>
      <c r="E48" s="298" t="s">
        <v>698</v>
      </c>
      <c r="F48" s="298"/>
      <c r="G48" s="298"/>
      <c r="H48" s="298"/>
      <c r="I48" s="298"/>
      <c r="J48" s="298"/>
      <c r="K48" s="296"/>
    </row>
    <row r="49" s="1" customFormat="1" ht="15" customHeight="1">
      <c r="B49" s="299"/>
      <c r="C49" s="300"/>
      <c r="D49" s="300"/>
      <c r="E49" s="298" t="s">
        <v>699</v>
      </c>
      <c r="F49" s="298"/>
      <c r="G49" s="298"/>
      <c r="H49" s="298"/>
      <c r="I49" s="298"/>
      <c r="J49" s="298"/>
      <c r="K49" s="296"/>
    </row>
    <row r="50" s="1" customFormat="1" ht="15" customHeight="1">
      <c r="B50" s="299"/>
      <c r="C50" s="300"/>
      <c r="D50" s="300"/>
      <c r="E50" s="298" t="s">
        <v>700</v>
      </c>
      <c r="F50" s="298"/>
      <c r="G50" s="298"/>
      <c r="H50" s="298"/>
      <c r="I50" s="298"/>
      <c r="J50" s="298"/>
      <c r="K50" s="296"/>
    </row>
    <row r="51" s="1" customFormat="1" ht="15" customHeight="1">
      <c r="B51" s="299"/>
      <c r="C51" s="300"/>
      <c r="D51" s="298" t="s">
        <v>701</v>
      </c>
      <c r="E51" s="298"/>
      <c r="F51" s="298"/>
      <c r="G51" s="298"/>
      <c r="H51" s="298"/>
      <c r="I51" s="298"/>
      <c r="J51" s="298"/>
      <c r="K51" s="296"/>
    </row>
    <row r="52" s="1" customFormat="1" ht="25.5" customHeight="1">
      <c r="B52" s="294"/>
      <c r="C52" s="295" t="s">
        <v>702</v>
      </c>
      <c r="D52" s="295"/>
      <c r="E52" s="295"/>
      <c r="F52" s="295"/>
      <c r="G52" s="295"/>
      <c r="H52" s="295"/>
      <c r="I52" s="295"/>
      <c r="J52" s="295"/>
      <c r="K52" s="296"/>
    </row>
    <row r="53" s="1" customFormat="1" ht="5.25" customHeight="1">
      <c r="B53" s="294"/>
      <c r="C53" s="297"/>
      <c r="D53" s="297"/>
      <c r="E53" s="297"/>
      <c r="F53" s="297"/>
      <c r="G53" s="297"/>
      <c r="H53" s="297"/>
      <c r="I53" s="297"/>
      <c r="J53" s="297"/>
      <c r="K53" s="296"/>
    </row>
    <row r="54" s="1" customFormat="1" ht="15" customHeight="1">
      <c r="B54" s="294"/>
      <c r="C54" s="298" t="s">
        <v>703</v>
      </c>
      <c r="D54" s="298"/>
      <c r="E54" s="298"/>
      <c r="F54" s="298"/>
      <c r="G54" s="298"/>
      <c r="H54" s="298"/>
      <c r="I54" s="298"/>
      <c r="J54" s="298"/>
      <c r="K54" s="296"/>
    </row>
    <row r="55" s="1" customFormat="1" ht="15" customHeight="1">
      <c r="B55" s="294"/>
      <c r="C55" s="298" t="s">
        <v>704</v>
      </c>
      <c r="D55" s="298"/>
      <c r="E55" s="298"/>
      <c r="F55" s="298"/>
      <c r="G55" s="298"/>
      <c r="H55" s="298"/>
      <c r="I55" s="298"/>
      <c r="J55" s="298"/>
      <c r="K55" s="296"/>
    </row>
    <row r="56" s="1" customFormat="1" ht="12.75" customHeight="1">
      <c r="B56" s="294"/>
      <c r="C56" s="298"/>
      <c r="D56" s="298"/>
      <c r="E56" s="298"/>
      <c r="F56" s="298"/>
      <c r="G56" s="298"/>
      <c r="H56" s="298"/>
      <c r="I56" s="298"/>
      <c r="J56" s="298"/>
      <c r="K56" s="296"/>
    </row>
    <row r="57" s="1" customFormat="1" ht="15" customHeight="1">
      <c r="B57" s="294"/>
      <c r="C57" s="298" t="s">
        <v>705</v>
      </c>
      <c r="D57" s="298"/>
      <c r="E57" s="298"/>
      <c r="F57" s="298"/>
      <c r="G57" s="298"/>
      <c r="H57" s="298"/>
      <c r="I57" s="298"/>
      <c r="J57" s="298"/>
      <c r="K57" s="296"/>
    </row>
    <row r="58" s="1" customFormat="1" ht="15" customHeight="1">
      <c r="B58" s="294"/>
      <c r="C58" s="300"/>
      <c r="D58" s="298" t="s">
        <v>706</v>
      </c>
      <c r="E58" s="298"/>
      <c r="F58" s="298"/>
      <c r="G58" s="298"/>
      <c r="H58" s="298"/>
      <c r="I58" s="298"/>
      <c r="J58" s="298"/>
      <c r="K58" s="296"/>
    </row>
    <row r="59" s="1" customFormat="1" ht="15" customHeight="1">
      <c r="B59" s="294"/>
      <c r="C59" s="300"/>
      <c r="D59" s="298" t="s">
        <v>707</v>
      </c>
      <c r="E59" s="298"/>
      <c r="F59" s="298"/>
      <c r="G59" s="298"/>
      <c r="H59" s="298"/>
      <c r="I59" s="298"/>
      <c r="J59" s="298"/>
      <c r="K59" s="296"/>
    </row>
    <row r="60" s="1" customFormat="1" ht="15" customHeight="1">
      <c r="B60" s="294"/>
      <c r="C60" s="300"/>
      <c r="D60" s="298" t="s">
        <v>708</v>
      </c>
      <c r="E60" s="298"/>
      <c r="F60" s="298"/>
      <c r="G60" s="298"/>
      <c r="H60" s="298"/>
      <c r="I60" s="298"/>
      <c r="J60" s="298"/>
      <c r="K60" s="296"/>
    </row>
    <row r="61" s="1" customFormat="1" ht="15" customHeight="1">
      <c r="B61" s="294"/>
      <c r="C61" s="300"/>
      <c r="D61" s="298" t="s">
        <v>709</v>
      </c>
      <c r="E61" s="298"/>
      <c r="F61" s="298"/>
      <c r="G61" s="298"/>
      <c r="H61" s="298"/>
      <c r="I61" s="298"/>
      <c r="J61" s="298"/>
      <c r="K61" s="296"/>
    </row>
    <row r="62" s="1" customFormat="1" ht="15" customHeight="1">
      <c r="B62" s="294"/>
      <c r="C62" s="300"/>
      <c r="D62" s="303" t="s">
        <v>710</v>
      </c>
      <c r="E62" s="303"/>
      <c r="F62" s="303"/>
      <c r="G62" s="303"/>
      <c r="H62" s="303"/>
      <c r="I62" s="303"/>
      <c r="J62" s="303"/>
      <c r="K62" s="296"/>
    </row>
    <row r="63" s="1" customFormat="1" ht="15" customHeight="1">
      <c r="B63" s="294"/>
      <c r="C63" s="300"/>
      <c r="D63" s="298" t="s">
        <v>711</v>
      </c>
      <c r="E63" s="298"/>
      <c r="F63" s="298"/>
      <c r="G63" s="298"/>
      <c r="H63" s="298"/>
      <c r="I63" s="298"/>
      <c r="J63" s="298"/>
      <c r="K63" s="296"/>
    </row>
    <row r="64" s="1" customFormat="1" ht="12.75" customHeight="1">
      <c r="B64" s="294"/>
      <c r="C64" s="300"/>
      <c r="D64" s="300"/>
      <c r="E64" s="304"/>
      <c r="F64" s="300"/>
      <c r="G64" s="300"/>
      <c r="H64" s="300"/>
      <c r="I64" s="300"/>
      <c r="J64" s="300"/>
      <c r="K64" s="296"/>
    </row>
    <row r="65" s="1" customFormat="1" ht="15" customHeight="1">
      <c r="B65" s="294"/>
      <c r="C65" s="300"/>
      <c r="D65" s="298" t="s">
        <v>712</v>
      </c>
      <c r="E65" s="298"/>
      <c r="F65" s="298"/>
      <c r="G65" s="298"/>
      <c r="H65" s="298"/>
      <c r="I65" s="298"/>
      <c r="J65" s="298"/>
      <c r="K65" s="296"/>
    </row>
    <row r="66" s="1" customFormat="1" ht="15" customHeight="1">
      <c r="B66" s="294"/>
      <c r="C66" s="300"/>
      <c r="D66" s="303" t="s">
        <v>713</v>
      </c>
      <c r="E66" s="303"/>
      <c r="F66" s="303"/>
      <c r="G66" s="303"/>
      <c r="H66" s="303"/>
      <c r="I66" s="303"/>
      <c r="J66" s="303"/>
      <c r="K66" s="296"/>
    </row>
    <row r="67" s="1" customFormat="1" ht="15" customHeight="1">
      <c r="B67" s="294"/>
      <c r="C67" s="300"/>
      <c r="D67" s="298" t="s">
        <v>714</v>
      </c>
      <c r="E67" s="298"/>
      <c r="F67" s="298"/>
      <c r="G67" s="298"/>
      <c r="H67" s="298"/>
      <c r="I67" s="298"/>
      <c r="J67" s="298"/>
      <c r="K67" s="296"/>
    </row>
    <row r="68" s="1" customFormat="1" ht="15" customHeight="1">
      <c r="B68" s="294"/>
      <c r="C68" s="300"/>
      <c r="D68" s="298" t="s">
        <v>715</v>
      </c>
      <c r="E68" s="298"/>
      <c r="F68" s="298"/>
      <c r="G68" s="298"/>
      <c r="H68" s="298"/>
      <c r="I68" s="298"/>
      <c r="J68" s="298"/>
      <c r="K68" s="296"/>
    </row>
    <row r="69" s="1" customFormat="1" ht="15" customHeight="1">
      <c r="B69" s="294"/>
      <c r="C69" s="300"/>
      <c r="D69" s="298" t="s">
        <v>716</v>
      </c>
      <c r="E69" s="298"/>
      <c r="F69" s="298"/>
      <c r="G69" s="298"/>
      <c r="H69" s="298"/>
      <c r="I69" s="298"/>
      <c r="J69" s="298"/>
      <c r="K69" s="296"/>
    </row>
    <row r="70" s="1" customFormat="1" ht="15" customHeight="1">
      <c r="B70" s="294"/>
      <c r="C70" s="300"/>
      <c r="D70" s="298" t="s">
        <v>717</v>
      </c>
      <c r="E70" s="298"/>
      <c r="F70" s="298"/>
      <c r="G70" s="298"/>
      <c r="H70" s="298"/>
      <c r="I70" s="298"/>
      <c r="J70" s="298"/>
      <c r="K70" s="296"/>
    </row>
    <row r="71" s="1" customFormat="1" ht="12.75" customHeight="1">
      <c r="B71" s="305"/>
      <c r="C71" s="306"/>
      <c r="D71" s="306"/>
      <c r="E71" s="306"/>
      <c r="F71" s="306"/>
      <c r="G71" s="306"/>
      <c r="H71" s="306"/>
      <c r="I71" s="306"/>
      <c r="J71" s="306"/>
      <c r="K71" s="307"/>
    </row>
    <row r="72" s="1" customFormat="1" ht="18.75" customHeight="1">
      <c r="B72" s="308"/>
      <c r="C72" s="308"/>
      <c r="D72" s="308"/>
      <c r="E72" s="308"/>
      <c r="F72" s="308"/>
      <c r="G72" s="308"/>
      <c r="H72" s="308"/>
      <c r="I72" s="308"/>
      <c r="J72" s="308"/>
      <c r="K72" s="309"/>
    </row>
    <row r="73" s="1" customFormat="1" ht="18.75" customHeight="1">
      <c r="B73" s="309"/>
      <c r="C73" s="309"/>
      <c r="D73" s="309"/>
      <c r="E73" s="309"/>
      <c r="F73" s="309"/>
      <c r="G73" s="309"/>
      <c r="H73" s="309"/>
      <c r="I73" s="309"/>
      <c r="J73" s="309"/>
      <c r="K73" s="309"/>
    </row>
    <row r="74" s="1" customFormat="1" ht="7.5" customHeight="1">
      <c r="B74" s="310"/>
      <c r="C74" s="311"/>
      <c r="D74" s="311"/>
      <c r="E74" s="311"/>
      <c r="F74" s="311"/>
      <c r="G74" s="311"/>
      <c r="H74" s="311"/>
      <c r="I74" s="311"/>
      <c r="J74" s="311"/>
      <c r="K74" s="312"/>
    </row>
    <row r="75" s="1" customFormat="1" ht="45" customHeight="1">
      <c r="B75" s="313"/>
      <c r="C75" s="314" t="s">
        <v>718</v>
      </c>
      <c r="D75" s="314"/>
      <c r="E75" s="314"/>
      <c r="F75" s="314"/>
      <c r="G75" s="314"/>
      <c r="H75" s="314"/>
      <c r="I75" s="314"/>
      <c r="J75" s="314"/>
      <c r="K75" s="315"/>
    </row>
    <row r="76" s="1" customFormat="1" ht="17.25" customHeight="1">
      <c r="B76" s="313"/>
      <c r="C76" s="316" t="s">
        <v>719</v>
      </c>
      <c r="D76" s="316"/>
      <c r="E76" s="316"/>
      <c r="F76" s="316" t="s">
        <v>720</v>
      </c>
      <c r="G76" s="317"/>
      <c r="H76" s="316" t="s">
        <v>54</v>
      </c>
      <c r="I76" s="316" t="s">
        <v>57</v>
      </c>
      <c r="J76" s="316" t="s">
        <v>721</v>
      </c>
      <c r="K76" s="315"/>
    </row>
    <row r="77" s="1" customFormat="1" ht="17.25" customHeight="1">
      <c r="B77" s="313"/>
      <c r="C77" s="318" t="s">
        <v>722</v>
      </c>
      <c r="D77" s="318"/>
      <c r="E77" s="318"/>
      <c r="F77" s="319" t="s">
        <v>723</v>
      </c>
      <c r="G77" s="320"/>
      <c r="H77" s="318"/>
      <c r="I77" s="318"/>
      <c r="J77" s="318" t="s">
        <v>724</v>
      </c>
      <c r="K77" s="315"/>
    </row>
    <row r="78" s="1" customFormat="1" ht="5.25" customHeight="1">
      <c r="B78" s="313"/>
      <c r="C78" s="321"/>
      <c r="D78" s="321"/>
      <c r="E78" s="321"/>
      <c r="F78" s="321"/>
      <c r="G78" s="322"/>
      <c r="H78" s="321"/>
      <c r="I78" s="321"/>
      <c r="J78" s="321"/>
      <c r="K78" s="315"/>
    </row>
    <row r="79" s="1" customFormat="1" ht="15" customHeight="1">
      <c r="B79" s="313"/>
      <c r="C79" s="301" t="s">
        <v>53</v>
      </c>
      <c r="D79" s="323"/>
      <c r="E79" s="323"/>
      <c r="F79" s="324" t="s">
        <v>725</v>
      </c>
      <c r="G79" s="325"/>
      <c r="H79" s="301" t="s">
        <v>726</v>
      </c>
      <c r="I79" s="301" t="s">
        <v>727</v>
      </c>
      <c r="J79" s="301">
        <v>20</v>
      </c>
      <c r="K79" s="315"/>
    </row>
    <row r="80" s="1" customFormat="1" ht="15" customHeight="1">
      <c r="B80" s="313"/>
      <c r="C80" s="301" t="s">
        <v>728</v>
      </c>
      <c r="D80" s="301"/>
      <c r="E80" s="301"/>
      <c r="F80" s="324" t="s">
        <v>725</v>
      </c>
      <c r="G80" s="325"/>
      <c r="H80" s="301" t="s">
        <v>729</v>
      </c>
      <c r="I80" s="301" t="s">
        <v>727</v>
      </c>
      <c r="J80" s="301">
        <v>120</v>
      </c>
      <c r="K80" s="315"/>
    </row>
    <row r="81" s="1" customFormat="1" ht="15" customHeight="1">
      <c r="B81" s="326"/>
      <c r="C81" s="301" t="s">
        <v>730</v>
      </c>
      <c r="D81" s="301"/>
      <c r="E81" s="301"/>
      <c r="F81" s="324" t="s">
        <v>731</v>
      </c>
      <c r="G81" s="325"/>
      <c r="H81" s="301" t="s">
        <v>732</v>
      </c>
      <c r="I81" s="301" t="s">
        <v>727</v>
      </c>
      <c r="J81" s="301">
        <v>50</v>
      </c>
      <c r="K81" s="315"/>
    </row>
    <row r="82" s="1" customFormat="1" ht="15" customHeight="1">
      <c r="B82" s="326"/>
      <c r="C82" s="301" t="s">
        <v>733</v>
      </c>
      <c r="D82" s="301"/>
      <c r="E82" s="301"/>
      <c r="F82" s="324" t="s">
        <v>725</v>
      </c>
      <c r="G82" s="325"/>
      <c r="H82" s="301" t="s">
        <v>734</v>
      </c>
      <c r="I82" s="301" t="s">
        <v>735</v>
      </c>
      <c r="J82" s="301"/>
      <c r="K82" s="315"/>
    </row>
    <row r="83" s="1" customFormat="1" ht="15" customHeight="1">
      <c r="B83" s="326"/>
      <c r="C83" s="327" t="s">
        <v>736</v>
      </c>
      <c r="D83" s="327"/>
      <c r="E83" s="327"/>
      <c r="F83" s="328" t="s">
        <v>731</v>
      </c>
      <c r="G83" s="327"/>
      <c r="H83" s="327" t="s">
        <v>737</v>
      </c>
      <c r="I83" s="327" t="s">
        <v>727</v>
      </c>
      <c r="J83" s="327">
        <v>15</v>
      </c>
      <c r="K83" s="315"/>
    </row>
    <row r="84" s="1" customFormat="1" ht="15" customHeight="1">
      <c r="B84" s="326"/>
      <c r="C84" s="327" t="s">
        <v>738</v>
      </c>
      <c r="D84" s="327"/>
      <c r="E84" s="327"/>
      <c r="F84" s="328" t="s">
        <v>731</v>
      </c>
      <c r="G84" s="327"/>
      <c r="H84" s="327" t="s">
        <v>739</v>
      </c>
      <c r="I84" s="327" t="s">
        <v>727</v>
      </c>
      <c r="J84" s="327">
        <v>15</v>
      </c>
      <c r="K84" s="315"/>
    </row>
    <row r="85" s="1" customFormat="1" ht="15" customHeight="1">
      <c r="B85" s="326"/>
      <c r="C85" s="327" t="s">
        <v>740</v>
      </c>
      <c r="D85" s="327"/>
      <c r="E85" s="327"/>
      <c r="F85" s="328" t="s">
        <v>731</v>
      </c>
      <c r="G85" s="327"/>
      <c r="H85" s="327" t="s">
        <v>741</v>
      </c>
      <c r="I85" s="327" t="s">
        <v>727</v>
      </c>
      <c r="J85" s="327">
        <v>20</v>
      </c>
      <c r="K85" s="315"/>
    </row>
    <row r="86" s="1" customFormat="1" ht="15" customHeight="1">
      <c r="B86" s="326"/>
      <c r="C86" s="327" t="s">
        <v>742</v>
      </c>
      <c r="D86" s="327"/>
      <c r="E86" s="327"/>
      <c r="F86" s="328" t="s">
        <v>731</v>
      </c>
      <c r="G86" s="327"/>
      <c r="H86" s="327" t="s">
        <v>743</v>
      </c>
      <c r="I86" s="327" t="s">
        <v>727</v>
      </c>
      <c r="J86" s="327">
        <v>20</v>
      </c>
      <c r="K86" s="315"/>
    </row>
    <row r="87" s="1" customFormat="1" ht="15" customHeight="1">
      <c r="B87" s="326"/>
      <c r="C87" s="301" t="s">
        <v>744</v>
      </c>
      <c r="D87" s="301"/>
      <c r="E87" s="301"/>
      <c r="F87" s="324" t="s">
        <v>731</v>
      </c>
      <c r="G87" s="325"/>
      <c r="H87" s="301" t="s">
        <v>745</v>
      </c>
      <c r="I87" s="301" t="s">
        <v>727</v>
      </c>
      <c r="J87" s="301">
        <v>50</v>
      </c>
      <c r="K87" s="315"/>
    </row>
    <row r="88" s="1" customFormat="1" ht="15" customHeight="1">
      <c r="B88" s="326"/>
      <c r="C88" s="301" t="s">
        <v>746</v>
      </c>
      <c r="D88" s="301"/>
      <c r="E88" s="301"/>
      <c r="F88" s="324" t="s">
        <v>731</v>
      </c>
      <c r="G88" s="325"/>
      <c r="H88" s="301" t="s">
        <v>747</v>
      </c>
      <c r="I88" s="301" t="s">
        <v>727</v>
      </c>
      <c r="J88" s="301">
        <v>20</v>
      </c>
      <c r="K88" s="315"/>
    </row>
    <row r="89" s="1" customFormat="1" ht="15" customHeight="1">
      <c r="B89" s="326"/>
      <c r="C89" s="301" t="s">
        <v>748</v>
      </c>
      <c r="D89" s="301"/>
      <c r="E89" s="301"/>
      <c r="F89" s="324" t="s">
        <v>731</v>
      </c>
      <c r="G89" s="325"/>
      <c r="H89" s="301" t="s">
        <v>749</v>
      </c>
      <c r="I89" s="301" t="s">
        <v>727</v>
      </c>
      <c r="J89" s="301">
        <v>20</v>
      </c>
      <c r="K89" s="315"/>
    </row>
    <row r="90" s="1" customFormat="1" ht="15" customHeight="1">
      <c r="B90" s="326"/>
      <c r="C90" s="301" t="s">
        <v>750</v>
      </c>
      <c r="D90" s="301"/>
      <c r="E90" s="301"/>
      <c r="F90" s="324" t="s">
        <v>731</v>
      </c>
      <c r="G90" s="325"/>
      <c r="H90" s="301" t="s">
        <v>751</v>
      </c>
      <c r="I90" s="301" t="s">
        <v>727</v>
      </c>
      <c r="J90" s="301">
        <v>50</v>
      </c>
      <c r="K90" s="315"/>
    </row>
    <row r="91" s="1" customFormat="1" ht="15" customHeight="1">
      <c r="B91" s="326"/>
      <c r="C91" s="301" t="s">
        <v>752</v>
      </c>
      <c r="D91" s="301"/>
      <c r="E91" s="301"/>
      <c r="F91" s="324" t="s">
        <v>731</v>
      </c>
      <c r="G91" s="325"/>
      <c r="H91" s="301" t="s">
        <v>752</v>
      </c>
      <c r="I91" s="301" t="s">
        <v>727</v>
      </c>
      <c r="J91" s="301">
        <v>50</v>
      </c>
      <c r="K91" s="315"/>
    </row>
    <row r="92" s="1" customFormat="1" ht="15" customHeight="1">
      <c r="B92" s="326"/>
      <c r="C92" s="301" t="s">
        <v>753</v>
      </c>
      <c r="D92" s="301"/>
      <c r="E92" s="301"/>
      <c r="F92" s="324" t="s">
        <v>731</v>
      </c>
      <c r="G92" s="325"/>
      <c r="H92" s="301" t="s">
        <v>754</v>
      </c>
      <c r="I92" s="301" t="s">
        <v>727</v>
      </c>
      <c r="J92" s="301">
        <v>255</v>
      </c>
      <c r="K92" s="315"/>
    </row>
    <row r="93" s="1" customFormat="1" ht="15" customHeight="1">
      <c r="B93" s="326"/>
      <c r="C93" s="301" t="s">
        <v>755</v>
      </c>
      <c r="D93" s="301"/>
      <c r="E93" s="301"/>
      <c r="F93" s="324" t="s">
        <v>725</v>
      </c>
      <c r="G93" s="325"/>
      <c r="H93" s="301" t="s">
        <v>756</v>
      </c>
      <c r="I93" s="301" t="s">
        <v>757</v>
      </c>
      <c r="J93" s="301"/>
      <c r="K93" s="315"/>
    </row>
    <row r="94" s="1" customFormat="1" ht="15" customHeight="1">
      <c r="B94" s="326"/>
      <c r="C94" s="301" t="s">
        <v>758</v>
      </c>
      <c r="D94" s="301"/>
      <c r="E94" s="301"/>
      <c r="F94" s="324" t="s">
        <v>725</v>
      </c>
      <c r="G94" s="325"/>
      <c r="H94" s="301" t="s">
        <v>759</v>
      </c>
      <c r="I94" s="301" t="s">
        <v>760</v>
      </c>
      <c r="J94" s="301"/>
      <c r="K94" s="315"/>
    </row>
    <row r="95" s="1" customFormat="1" ht="15" customHeight="1">
      <c r="B95" s="326"/>
      <c r="C95" s="301" t="s">
        <v>761</v>
      </c>
      <c r="D95" s="301"/>
      <c r="E95" s="301"/>
      <c r="F95" s="324" t="s">
        <v>725</v>
      </c>
      <c r="G95" s="325"/>
      <c r="H95" s="301" t="s">
        <v>761</v>
      </c>
      <c r="I95" s="301" t="s">
        <v>760</v>
      </c>
      <c r="J95" s="301"/>
      <c r="K95" s="315"/>
    </row>
    <row r="96" s="1" customFormat="1" ht="15" customHeight="1">
      <c r="B96" s="326"/>
      <c r="C96" s="301" t="s">
        <v>38</v>
      </c>
      <c r="D96" s="301"/>
      <c r="E96" s="301"/>
      <c r="F96" s="324" t="s">
        <v>725</v>
      </c>
      <c r="G96" s="325"/>
      <c r="H96" s="301" t="s">
        <v>762</v>
      </c>
      <c r="I96" s="301" t="s">
        <v>760</v>
      </c>
      <c r="J96" s="301"/>
      <c r="K96" s="315"/>
    </row>
    <row r="97" s="1" customFormat="1" ht="15" customHeight="1">
      <c r="B97" s="326"/>
      <c r="C97" s="301" t="s">
        <v>48</v>
      </c>
      <c r="D97" s="301"/>
      <c r="E97" s="301"/>
      <c r="F97" s="324" t="s">
        <v>725</v>
      </c>
      <c r="G97" s="325"/>
      <c r="H97" s="301" t="s">
        <v>763</v>
      </c>
      <c r="I97" s="301" t="s">
        <v>760</v>
      </c>
      <c r="J97" s="301"/>
      <c r="K97" s="315"/>
    </row>
    <row r="98" s="1" customFormat="1" ht="15" customHeight="1">
      <c r="B98" s="329"/>
      <c r="C98" s="330"/>
      <c r="D98" s="330"/>
      <c r="E98" s="330"/>
      <c r="F98" s="330"/>
      <c r="G98" s="330"/>
      <c r="H98" s="330"/>
      <c r="I98" s="330"/>
      <c r="J98" s="330"/>
      <c r="K98" s="331"/>
    </row>
    <row r="99" s="1" customFormat="1" ht="18.75" customHeight="1">
      <c r="B99" s="332"/>
      <c r="C99" s="333"/>
      <c r="D99" s="333"/>
      <c r="E99" s="333"/>
      <c r="F99" s="333"/>
      <c r="G99" s="333"/>
      <c r="H99" s="333"/>
      <c r="I99" s="333"/>
      <c r="J99" s="333"/>
      <c r="K99" s="332"/>
    </row>
    <row r="100" s="1" customFormat="1" ht="18.75" customHeight="1">
      <c r="B100" s="309"/>
      <c r="C100" s="309"/>
      <c r="D100" s="309"/>
      <c r="E100" s="309"/>
      <c r="F100" s="309"/>
      <c r="G100" s="309"/>
      <c r="H100" s="309"/>
      <c r="I100" s="309"/>
      <c r="J100" s="309"/>
      <c r="K100" s="309"/>
    </row>
    <row r="101" s="1" customFormat="1" ht="7.5" customHeight="1">
      <c r="B101" s="310"/>
      <c r="C101" s="311"/>
      <c r="D101" s="311"/>
      <c r="E101" s="311"/>
      <c r="F101" s="311"/>
      <c r="G101" s="311"/>
      <c r="H101" s="311"/>
      <c r="I101" s="311"/>
      <c r="J101" s="311"/>
      <c r="K101" s="312"/>
    </row>
    <row r="102" s="1" customFormat="1" ht="45" customHeight="1">
      <c r="B102" s="313"/>
      <c r="C102" s="314" t="s">
        <v>764</v>
      </c>
      <c r="D102" s="314"/>
      <c r="E102" s="314"/>
      <c r="F102" s="314"/>
      <c r="G102" s="314"/>
      <c r="H102" s="314"/>
      <c r="I102" s="314"/>
      <c r="J102" s="314"/>
      <c r="K102" s="315"/>
    </row>
    <row r="103" s="1" customFormat="1" ht="17.25" customHeight="1">
      <c r="B103" s="313"/>
      <c r="C103" s="316" t="s">
        <v>719</v>
      </c>
      <c r="D103" s="316"/>
      <c r="E103" s="316"/>
      <c r="F103" s="316" t="s">
        <v>720</v>
      </c>
      <c r="G103" s="317"/>
      <c r="H103" s="316" t="s">
        <v>54</v>
      </c>
      <c r="I103" s="316" t="s">
        <v>57</v>
      </c>
      <c r="J103" s="316" t="s">
        <v>721</v>
      </c>
      <c r="K103" s="315"/>
    </row>
    <row r="104" s="1" customFormat="1" ht="17.25" customHeight="1">
      <c r="B104" s="313"/>
      <c r="C104" s="318" t="s">
        <v>722</v>
      </c>
      <c r="D104" s="318"/>
      <c r="E104" s="318"/>
      <c r="F104" s="319" t="s">
        <v>723</v>
      </c>
      <c r="G104" s="320"/>
      <c r="H104" s="318"/>
      <c r="I104" s="318"/>
      <c r="J104" s="318" t="s">
        <v>724</v>
      </c>
      <c r="K104" s="315"/>
    </row>
    <row r="105" s="1" customFormat="1" ht="5.25" customHeight="1">
      <c r="B105" s="313"/>
      <c r="C105" s="316"/>
      <c r="D105" s="316"/>
      <c r="E105" s="316"/>
      <c r="F105" s="316"/>
      <c r="G105" s="334"/>
      <c r="H105" s="316"/>
      <c r="I105" s="316"/>
      <c r="J105" s="316"/>
      <c r="K105" s="315"/>
    </row>
    <row r="106" s="1" customFormat="1" ht="15" customHeight="1">
      <c r="B106" s="313"/>
      <c r="C106" s="301" t="s">
        <v>53</v>
      </c>
      <c r="D106" s="323"/>
      <c r="E106" s="323"/>
      <c r="F106" s="324" t="s">
        <v>725</v>
      </c>
      <c r="G106" s="301"/>
      <c r="H106" s="301" t="s">
        <v>765</v>
      </c>
      <c r="I106" s="301" t="s">
        <v>727</v>
      </c>
      <c r="J106" s="301">
        <v>20</v>
      </c>
      <c r="K106" s="315"/>
    </row>
    <row r="107" s="1" customFormat="1" ht="15" customHeight="1">
      <c r="B107" s="313"/>
      <c r="C107" s="301" t="s">
        <v>728</v>
      </c>
      <c r="D107" s="301"/>
      <c r="E107" s="301"/>
      <c r="F107" s="324" t="s">
        <v>725</v>
      </c>
      <c r="G107" s="301"/>
      <c r="H107" s="301" t="s">
        <v>765</v>
      </c>
      <c r="I107" s="301" t="s">
        <v>727</v>
      </c>
      <c r="J107" s="301">
        <v>120</v>
      </c>
      <c r="K107" s="315"/>
    </row>
    <row r="108" s="1" customFormat="1" ht="15" customHeight="1">
      <c r="B108" s="326"/>
      <c r="C108" s="301" t="s">
        <v>730</v>
      </c>
      <c r="D108" s="301"/>
      <c r="E108" s="301"/>
      <c r="F108" s="324" t="s">
        <v>731</v>
      </c>
      <c r="G108" s="301"/>
      <c r="H108" s="301" t="s">
        <v>765</v>
      </c>
      <c r="I108" s="301" t="s">
        <v>727</v>
      </c>
      <c r="J108" s="301">
        <v>50</v>
      </c>
      <c r="K108" s="315"/>
    </row>
    <row r="109" s="1" customFormat="1" ht="15" customHeight="1">
      <c r="B109" s="326"/>
      <c r="C109" s="301" t="s">
        <v>733</v>
      </c>
      <c r="D109" s="301"/>
      <c r="E109" s="301"/>
      <c r="F109" s="324" t="s">
        <v>725</v>
      </c>
      <c r="G109" s="301"/>
      <c r="H109" s="301" t="s">
        <v>765</v>
      </c>
      <c r="I109" s="301" t="s">
        <v>735</v>
      </c>
      <c r="J109" s="301"/>
      <c r="K109" s="315"/>
    </row>
    <row r="110" s="1" customFormat="1" ht="15" customHeight="1">
      <c r="B110" s="326"/>
      <c r="C110" s="301" t="s">
        <v>744</v>
      </c>
      <c r="D110" s="301"/>
      <c r="E110" s="301"/>
      <c r="F110" s="324" t="s">
        <v>731</v>
      </c>
      <c r="G110" s="301"/>
      <c r="H110" s="301" t="s">
        <v>765</v>
      </c>
      <c r="I110" s="301" t="s">
        <v>727</v>
      </c>
      <c r="J110" s="301">
        <v>50</v>
      </c>
      <c r="K110" s="315"/>
    </row>
    <row r="111" s="1" customFormat="1" ht="15" customHeight="1">
      <c r="B111" s="326"/>
      <c r="C111" s="301" t="s">
        <v>752</v>
      </c>
      <c r="D111" s="301"/>
      <c r="E111" s="301"/>
      <c r="F111" s="324" t="s">
        <v>731</v>
      </c>
      <c r="G111" s="301"/>
      <c r="H111" s="301" t="s">
        <v>765</v>
      </c>
      <c r="I111" s="301" t="s">
        <v>727</v>
      </c>
      <c r="J111" s="301">
        <v>50</v>
      </c>
      <c r="K111" s="315"/>
    </row>
    <row r="112" s="1" customFormat="1" ht="15" customHeight="1">
      <c r="B112" s="326"/>
      <c r="C112" s="301" t="s">
        <v>750</v>
      </c>
      <c r="D112" s="301"/>
      <c r="E112" s="301"/>
      <c r="F112" s="324" t="s">
        <v>731</v>
      </c>
      <c r="G112" s="301"/>
      <c r="H112" s="301" t="s">
        <v>765</v>
      </c>
      <c r="I112" s="301" t="s">
        <v>727</v>
      </c>
      <c r="J112" s="301">
        <v>50</v>
      </c>
      <c r="K112" s="315"/>
    </row>
    <row r="113" s="1" customFormat="1" ht="15" customHeight="1">
      <c r="B113" s="326"/>
      <c r="C113" s="301" t="s">
        <v>53</v>
      </c>
      <c r="D113" s="301"/>
      <c r="E113" s="301"/>
      <c r="F113" s="324" t="s">
        <v>725</v>
      </c>
      <c r="G113" s="301"/>
      <c r="H113" s="301" t="s">
        <v>766</v>
      </c>
      <c r="I113" s="301" t="s">
        <v>727</v>
      </c>
      <c r="J113" s="301">
        <v>20</v>
      </c>
      <c r="K113" s="315"/>
    </row>
    <row r="114" s="1" customFormat="1" ht="15" customHeight="1">
      <c r="B114" s="326"/>
      <c r="C114" s="301" t="s">
        <v>767</v>
      </c>
      <c r="D114" s="301"/>
      <c r="E114" s="301"/>
      <c r="F114" s="324" t="s">
        <v>725</v>
      </c>
      <c r="G114" s="301"/>
      <c r="H114" s="301" t="s">
        <v>768</v>
      </c>
      <c r="I114" s="301" t="s">
        <v>727</v>
      </c>
      <c r="J114" s="301">
        <v>120</v>
      </c>
      <c r="K114" s="315"/>
    </row>
    <row r="115" s="1" customFormat="1" ht="15" customHeight="1">
      <c r="B115" s="326"/>
      <c r="C115" s="301" t="s">
        <v>38</v>
      </c>
      <c r="D115" s="301"/>
      <c r="E115" s="301"/>
      <c r="F115" s="324" t="s">
        <v>725</v>
      </c>
      <c r="G115" s="301"/>
      <c r="H115" s="301" t="s">
        <v>769</v>
      </c>
      <c r="I115" s="301" t="s">
        <v>760</v>
      </c>
      <c r="J115" s="301"/>
      <c r="K115" s="315"/>
    </row>
    <row r="116" s="1" customFormat="1" ht="15" customHeight="1">
      <c r="B116" s="326"/>
      <c r="C116" s="301" t="s">
        <v>48</v>
      </c>
      <c r="D116" s="301"/>
      <c r="E116" s="301"/>
      <c r="F116" s="324" t="s">
        <v>725</v>
      </c>
      <c r="G116" s="301"/>
      <c r="H116" s="301" t="s">
        <v>770</v>
      </c>
      <c r="I116" s="301" t="s">
        <v>760</v>
      </c>
      <c r="J116" s="301"/>
      <c r="K116" s="315"/>
    </row>
    <row r="117" s="1" customFormat="1" ht="15" customHeight="1">
      <c r="B117" s="326"/>
      <c r="C117" s="301" t="s">
        <v>57</v>
      </c>
      <c r="D117" s="301"/>
      <c r="E117" s="301"/>
      <c r="F117" s="324" t="s">
        <v>725</v>
      </c>
      <c r="G117" s="301"/>
      <c r="H117" s="301" t="s">
        <v>771</v>
      </c>
      <c r="I117" s="301" t="s">
        <v>772</v>
      </c>
      <c r="J117" s="301"/>
      <c r="K117" s="315"/>
    </row>
    <row r="118" s="1" customFormat="1" ht="15" customHeight="1">
      <c r="B118" s="329"/>
      <c r="C118" s="335"/>
      <c r="D118" s="335"/>
      <c r="E118" s="335"/>
      <c r="F118" s="335"/>
      <c r="G118" s="335"/>
      <c r="H118" s="335"/>
      <c r="I118" s="335"/>
      <c r="J118" s="335"/>
      <c r="K118" s="331"/>
    </row>
    <row r="119" s="1" customFormat="1" ht="18.75" customHeight="1">
      <c r="B119" s="336"/>
      <c r="C119" s="337"/>
      <c r="D119" s="337"/>
      <c r="E119" s="337"/>
      <c r="F119" s="338"/>
      <c r="G119" s="337"/>
      <c r="H119" s="337"/>
      <c r="I119" s="337"/>
      <c r="J119" s="337"/>
      <c r="K119" s="336"/>
    </row>
    <row r="120" s="1" customFormat="1" ht="18.75" customHeight="1">
      <c r="B120" s="309"/>
      <c r="C120" s="309"/>
      <c r="D120" s="309"/>
      <c r="E120" s="309"/>
      <c r="F120" s="309"/>
      <c r="G120" s="309"/>
      <c r="H120" s="309"/>
      <c r="I120" s="309"/>
      <c r="J120" s="309"/>
      <c r="K120" s="309"/>
    </row>
    <row r="121" s="1" customFormat="1" ht="7.5" customHeight="1">
      <c r="B121" s="339"/>
      <c r="C121" s="340"/>
      <c r="D121" s="340"/>
      <c r="E121" s="340"/>
      <c r="F121" s="340"/>
      <c r="G121" s="340"/>
      <c r="H121" s="340"/>
      <c r="I121" s="340"/>
      <c r="J121" s="340"/>
      <c r="K121" s="341"/>
    </row>
    <row r="122" s="1" customFormat="1" ht="45" customHeight="1">
      <c r="B122" s="342"/>
      <c r="C122" s="292" t="s">
        <v>773</v>
      </c>
      <c r="D122" s="292"/>
      <c r="E122" s="292"/>
      <c r="F122" s="292"/>
      <c r="G122" s="292"/>
      <c r="H122" s="292"/>
      <c r="I122" s="292"/>
      <c r="J122" s="292"/>
      <c r="K122" s="343"/>
    </row>
    <row r="123" s="1" customFormat="1" ht="17.25" customHeight="1">
      <c r="B123" s="344"/>
      <c r="C123" s="316" t="s">
        <v>719</v>
      </c>
      <c r="D123" s="316"/>
      <c r="E123" s="316"/>
      <c r="F123" s="316" t="s">
        <v>720</v>
      </c>
      <c r="G123" s="317"/>
      <c r="H123" s="316" t="s">
        <v>54</v>
      </c>
      <c r="I123" s="316" t="s">
        <v>57</v>
      </c>
      <c r="J123" s="316" t="s">
        <v>721</v>
      </c>
      <c r="K123" s="345"/>
    </row>
    <row r="124" s="1" customFormat="1" ht="17.25" customHeight="1">
      <c r="B124" s="344"/>
      <c r="C124" s="318" t="s">
        <v>722</v>
      </c>
      <c r="D124" s="318"/>
      <c r="E124" s="318"/>
      <c r="F124" s="319" t="s">
        <v>723</v>
      </c>
      <c r="G124" s="320"/>
      <c r="H124" s="318"/>
      <c r="I124" s="318"/>
      <c r="J124" s="318" t="s">
        <v>724</v>
      </c>
      <c r="K124" s="345"/>
    </row>
    <row r="125" s="1" customFormat="1" ht="5.25" customHeight="1">
      <c r="B125" s="346"/>
      <c r="C125" s="321"/>
      <c r="D125" s="321"/>
      <c r="E125" s="321"/>
      <c r="F125" s="321"/>
      <c r="G125" s="347"/>
      <c r="H125" s="321"/>
      <c r="I125" s="321"/>
      <c r="J125" s="321"/>
      <c r="K125" s="348"/>
    </row>
    <row r="126" s="1" customFormat="1" ht="15" customHeight="1">
      <c r="B126" s="346"/>
      <c r="C126" s="301" t="s">
        <v>728</v>
      </c>
      <c r="D126" s="323"/>
      <c r="E126" s="323"/>
      <c r="F126" s="324" t="s">
        <v>725</v>
      </c>
      <c r="G126" s="301"/>
      <c r="H126" s="301" t="s">
        <v>765</v>
      </c>
      <c r="I126" s="301" t="s">
        <v>727</v>
      </c>
      <c r="J126" s="301">
        <v>120</v>
      </c>
      <c r="K126" s="349"/>
    </row>
    <row r="127" s="1" customFormat="1" ht="15" customHeight="1">
      <c r="B127" s="346"/>
      <c r="C127" s="301" t="s">
        <v>774</v>
      </c>
      <c r="D127" s="301"/>
      <c r="E127" s="301"/>
      <c r="F127" s="324" t="s">
        <v>725</v>
      </c>
      <c r="G127" s="301"/>
      <c r="H127" s="301" t="s">
        <v>775</v>
      </c>
      <c r="I127" s="301" t="s">
        <v>727</v>
      </c>
      <c r="J127" s="301" t="s">
        <v>776</v>
      </c>
      <c r="K127" s="349"/>
    </row>
    <row r="128" s="1" customFormat="1" ht="15" customHeight="1">
      <c r="B128" s="346"/>
      <c r="C128" s="301" t="s">
        <v>673</v>
      </c>
      <c r="D128" s="301"/>
      <c r="E128" s="301"/>
      <c r="F128" s="324" t="s">
        <v>725</v>
      </c>
      <c r="G128" s="301"/>
      <c r="H128" s="301" t="s">
        <v>777</v>
      </c>
      <c r="I128" s="301" t="s">
        <v>727</v>
      </c>
      <c r="J128" s="301" t="s">
        <v>776</v>
      </c>
      <c r="K128" s="349"/>
    </row>
    <row r="129" s="1" customFormat="1" ht="15" customHeight="1">
      <c r="B129" s="346"/>
      <c r="C129" s="301" t="s">
        <v>736</v>
      </c>
      <c r="D129" s="301"/>
      <c r="E129" s="301"/>
      <c r="F129" s="324" t="s">
        <v>731</v>
      </c>
      <c r="G129" s="301"/>
      <c r="H129" s="301" t="s">
        <v>737</v>
      </c>
      <c r="I129" s="301" t="s">
        <v>727</v>
      </c>
      <c r="J129" s="301">
        <v>15</v>
      </c>
      <c r="K129" s="349"/>
    </row>
    <row r="130" s="1" customFormat="1" ht="15" customHeight="1">
      <c r="B130" s="346"/>
      <c r="C130" s="327" t="s">
        <v>738</v>
      </c>
      <c r="D130" s="327"/>
      <c r="E130" s="327"/>
      <c r="F130" s="328" t="s">
        <v>731</v>
      </c>
      <c r="G130" s="327"/>
      <c r="H130" s="327" t="s">
        <v>739</v>
      </c>
      <c r="I130" s="327" t="s">
        <v>727</v>
      </c>
      <c r="J130" s="327">
        <v>15</v>
      </c>
      <c r="K130" s="349"/>
    </row>
    <row r="131" s="1" customFormat="1" ht="15" customHeight="1">
      <c r="B131" s="346"/>
      <c r="C131" s="327" t="s">
        <v>740</v>
      </c>
      <c r="D131" s="327"/>
      <c r="E131" s="327"/>
      <c r="F131" s="328" t="s">
        <v>731</v>
      </c>
      <c r="G131" s="327"/>
      <c r="H131" s="327" t="s">
        <v>741</v>
      </c>
      <c r="I131" s="327" t="s">
        <v>727</v>
      </c>
      <c r="J131" s="327">
        <v>20</v>
      </c>
      <c r="K131" s="349"/>
    </row>
    <row r="132" s="1" customFormat="1" ht="15" customHeight="1">
      <c r="B132" s="346"/>
      <c r="C132" s="327" t="s">
        <v>742</v>
      </c>
      <c r="D132" s="327"/>
      <c r="E132" s="327"/>
      <c r="F132" s="328" t="s">
        <v>731</v>
      </c>
      <c r="G132" s="327"/>
      <c r="H132" s="327" t="s">
        <v>743</v>
      </c>
      <c r="I132" s="327" t="s">
        <v>727</v>
      </c>
      <c r="J132" s="327">
        <v>20</v>
      </c>
      <c r="K132" s="349"/>
    </row>
    <row r="133" s="1" customFormat="1" ht="15" customHeight="1">
      <c r="B133" s="346"/>
      <c r="C133" s="301" t="s">
        <v>730</v>
      </c>
      <c r="D133" s="301"/>
      <c r="E133" s="301"/>
      <c r="F133" s="324" t="s">
        <v>731</v>
      </c>
      <c r="G133" s="301"/>
      <c r="H133" s="301" t="s">
        <v>765</v>
      </c>
      <c r="I133" s="301" t="s">
        <v>727</v>
      </c>
      <c r="J133" s="301">
        <v>50</v>
      </c>
      <c r="K133" s="349"/>
    </row>
    <row r="134" s="1" customFormat="1" ht="15" customHeight="1">
      <c r="B134" s="346"/>
      <c r="C134" s="301" t="s">
        <v>744</v>
      </c>
      <c r="D134" s="301"/>
      <c r="E134" s="301"/>
      <c r="F134" s="324" t="s">
        <v>731</v>
      </c>
      <c r="G134" s="301"/>
      <c r="H134" s="301" t="s">
        <v>765</v>
      </c>
      <c r="I134" s="301" t="s">
        <v>727</v>
      </c>
      <c r="J134" s="301">
        <v>50</v>
      </c>
      <c r="K134" s="349"/>
    </row>
    <row r="135" s="1" customFormat="1" ht="15" customHeight="1">
      <c r="B135" s="346"/>
      <c r="C135" s="301" t="s">
        <v>750</v>
      </c>
      <c r="D135" s="301"/>
      <c r="E135" s="301"/>
      <c r="F135" s="324" t="s">
        <v>731</v>
      </c>
      <c r="G135" s="301"/>
      <c r="H135" s="301" t="s">
        <v>765</v>
      </c>
      <c r="I135" s="301" t="s">
        <v>727</v>
      </c>
      <c r="J135" s="301">
        <v>50</v>
      </c>
      <c r="K135" s="349"/>
    </row>
    <row r="136" s="1" customFormat="1" ht="15" customHeight="1">
      <c r="B136" s="346"/>
      <c r="C136" s="301" t="s">
        <v>752</v>
      </c>
      <c r="D136" s="301"/>
      <c r="E136" s="301"/>
      <c r="F136" s="324" t="s">
        <v>731</v>
      </c>
      <c r="G136" s="301"/>
      <c r="H136" s="301" t="s">
        <v>765</v>
      </c>
      <c r="I136" s="301" t="s">
        <v>727</v>
      </c>
      <c r="J136" s="301">
        <v>50</v>
      </c>
      <c r="K136" s="349"/>
    </row>
    <row r="137" s="1" customFormat="1" ht="15" customHeight="1">
      <c r="B137" s="346"/>
      <c r="C137" s="301" t="s">
        <v>753</v>
      </c>
      <c r="D137" s="301"/>
      <c r="E137" s="301"/>
      <c r="F137" s="324" t="s">
        <v>731</v>
      </c>
      <c r="G137" s="301"/>
      <c r="H137" s="301" t="s">
        <v>778</v>
      </c>
      <c r="I137" s="301" t="s">
        <v>727</v>
      </c>
      <c r="J137" s="301">
        <v>255</v>
      </c>
      <c r="K137" s="349"/>
    </row>
    <row r="138" s="1" customFormat="1" ht="15" customHeight="1">
      <c r="B138" s="346"/>
      <c r="C138" s="301" t="s">
        <v>755</v>
      </c>
      <c r="D138" s="301"/>
      <c r="E138" s="301"/>
      <c r="F138" s="324" t="s">
        <v>725</v>
      </c>
      <c r="G138" s="301"/>
      <c r="H138" s="301" t="s">
        <v>779</v>
      </c>
      <c r="I138" s="301" t="s">
        <v>757</v>
      </c>
      <c r="J138" s="301"/>
      <c r="K138" s="349"/>
    </row>
    <row r="139" s="1" customFormat="1" ht="15" customHeight="1">
      <c r="B139" s="346"/>
      <c r="C139" s="301" t="s">
        <v>758</v>
      </c>
      <c r="D139" s="301"/>
      <c r="E139" s="301"/>
      <c r="F139" s="324" t="s">
        <v>725</v>
      </c>
      <c r="G139" s="301"/>
      <c r="H139" s="301" t="s">
        <v>780</v>
      </c>
      <c r="I139" s="301" t="s">
        <v>760</v>
      </c>
      <c r="J139" s="301"/>
      <c r="K139" s="349"/>
    </row>
    <row r="140" s="1" customFormat="1" ht="15" customHeight="1">
      <c r="B140" s="346"/>
      <c r="C140" s="301" t="s">
        <v>761</v>
      </c>
      <c r="D140" s="301"/>
      <c r="E140" s="301"/>
      <c r="F140" s="324" t="s">
        <v>725</v>
      </c>
      <c r="G140" s="301"/>
      <c r="H140" s="301" t="s">
        <v>761</v>
      </c>
      <c r="I140" s="301" t="s">
        <v>760</v>
      </c>
      <c r="J140" s="301"/>
      <c r="K140" s="349"/>
    </row>
    <row r="141" s="1" customFormat="1" ht="15" customHeight="1">
      <c r="B141" s="346"/>
      <c r="C141" s="301" t="s">
        <v>38</v>
      </c>
      <c r="D141" s="301"/>
      <c r="E141" s="301"/>
      <c r="F141" s="324" t="s">
        <v>725</v>
      </c>
      <c r="G141" s="301"/>
      <c r="H141" s="301" t="s">
        <v>781</v>
      </c>
      <c r="I141" s="301" t="s">
        <v>760</v>
      </c>
      <c r="J141" s="301"/>
      <c r="K141" s="349"/>
    </row>
    <row r="142" s="1" customFormat="1" ht="15" customHeight="1">
      <c r="B142" s="346"/>
      <c r="C142" s="301" t="s">
        <v>782</v>
      </c>
      <c r="D142" s="301"/>
      <c r="E142" s="301"/>
      <c r="F142" s="324" t="s">
        <v>725</v>
      </c>
      <c r="G142" s="301"/>
      <c r="H142" s="301" t="s">
        <v>783</v>
      </c>
      <c r="I142" s="301" t="s">
        <v>760</v>
      </c>
      <c r="J142" s="301"/>
      <c r="K142" s="349"/>
    </row>
    <row r="143" s="1" customFormat="1" ht="15" customHeight="1">
      <c r="B143" s="350"/>
      <c r="C143" s="351"/>
      <c r="D143" s="351"/>
      <c r="E143" s="351"/>
      <c r="F143" s="351"/>
      <c r="G143" s="351"/>
      <c r="H143" s="351"/>
      <c r="I143" s="351"/>
      <c r="J143" s="351"/>
      <c r="K143" s="352"/>
    </row>
    <row r="144" s="1" customFormat="1" ht="18.75" customHeight="1">
      <c r="B144" s="337"/>
      <c r="C144" s="337"/>
      <c r="D144" s="337"/>
      <c r="E144" s="337"/>
      <c r="F144" s="338"/>
      <c r="G144" s="337"/>
      <c r="H144" s="337"/>
      <c r="I144" s="337"/>
      <c r="J144" s="337"/>
      <c r="K144" s="337"/>
    </row>
    <row r="145" s="1" customFormat="1" ht="18.75" customHeight="1">
      <c r="B145" s="309"/>
      <c r="C145" s="309"/>
      <c r="D145" s="309"/>
      <c r="E145" s="309"/>
      <c r="F145" s="309"/>
      <c r="G145" s="309"/>
      <c r="H145" s="309"/>
      <c r="I145" s="309"/>
      <c r="J145" s="309"/>
      <c r="K145" s="309"/>
    </row>
    <row r="146" s="1" customFormat="1" ht="7.5" customHeight="1">
      <c r="B146" s="310"/>
      <c r="C146" s="311"/>
      <c r="D146" s="311"/>
      <c r="E146" s="311"/>
      <c r="F146" s="311"/>
      <c r="G146" s="311"/>
      <c r="H146" s="311"/>
      <c r="I146" s="311"/>
      <c r="J146" s="311"/>
      <c r="K146" s="312"/>
    </row>
    <row r="147" s="1" customFormat="1" ht="45" customHeight="1">
      <c r="B147" s="313"/>
      <c r="C147" s="314" t="s">
        <v>784</v>
      </c>
      <c r="D147" s="314"/>
      <c r="E147" s="314"/>
      <c r="F147" s="314"/>
      <c r="G147" s="314"/>
      <c r="H147" s="314"/>
      <c r="I147" s="314"/>
      <c r="J147" s="314"/>
      <c r="K147" s="315"/>
    </row>
    <row r="148" s="1" customFormat="1" ht="17.25" customHeight="1">
      <c r="B148" s="313"/>
      <c r="C148" s="316" t="s">
        <v>719</v>
      </c>
      <c r="D148" s="316"/>
      <c r="E148" s="316"/>
      <c r="F148" s="316" t="s">
        <v>720</v>
      </c>
      <c r="G148" s="317"/>
      <c r="H148" s="316" t="s">
        <v>54</v>
      </c>
      <c r="I148" s="316" t="s">
        <v>57</v>
      </c>
      <c r="J148" s="316" t="s">
        <v>721</v>
      </c>
      <c r="K148" s="315"/>
    </row>
    <row r="149" s="1" customFormat="1" ht="17.25" customHeight="1">
      <c r="B149" s="313"/>
      <c r="C149" s="318" t="s">
        <v>722</v>
      </c>
      <c r="D149" s="318"/>
      <c r="E149" s="318"/>
      <c r="F149" s="319" t="s">
        <v>723</v>
      </c>
      <c r="G149" s="320"/>
      <c r="H149" s="318"/>
      <c r="I149" s="318"/>
      <c r="J149" s="318" t="s">
        <v>724</v>
      </c>
      <c r="K149" s="315"/>
    </row>
    <row r="150" s="1" customFormat="1" ht="5.25" customHeight="1">
      <c r="B150" s="326"/>
      <c r="C150" s="321"/>
      <c r="D150" s="321"/>
      <c r="E150" s="321"/>
      <c r="F150" s="321"/>
      <c r="G150" s="322"/>
      <c r="H150" s="321"/>
      <c r="I150" s="321"/>
      <c r="J150" s="321"/>
      <c r="K150" s="349"/>
    </row>
    <row r="151" s="1" customFormat="1" ht="15" customHeight="1">
      <c r="B151" s="326"/>
      <c r="C151" s="353" t="s">
        <v>728</v>
      </c>
      <c r="D151" s="301"/>
      <c r="E151" s="301"/>
      <c r="F151" s="354" t="s">
        <v>725</v>
      </c>
      <c r="G151" s="301"/>
      <c r="H151" s="353" t="s">
        <v>765</v>
      </c>
      <c r="I151" s="353" t="s">
        <v>727</v>
      </c>
      <c r="J151" s="353">
        <v>120</v>
      </c>
      <c r="K151" s="349"/>
    </row>
    <row r="152" s="1" customFormat="1" ht="15" customHeight="1">
      <c r="B152" s="326"/>
      <c r="C152" s="353" t="s">
        <v>774</v>
      </c>
      <c r="D152" s="301"/>
      <c r="E152" s="301"/>
      <c r="F152" s="354" t="s">
        <v>725</v>
      </c>
      <c r="G152" s="301"/>
      <c r="H152" s="353" t="s">
        <v>785</v>
      </c>
      <c r="I152" s="353" t="s">
        <v>727</v>
      </c>
      <c r="J152" s="353" t="s">
        <v>776</v>
      </c>
      <c r="K152" s="349"/>
    </row>
    <row r="153" s="1" customFormat="1" ht="15" customHeight="1">
      <c r="B153" s="326"/>
      <c r="C153" s="353" t="s">
        <v>673</v>
      </c>
      <c r="D153" s="301"/>
      <c r="E153" s="301"/>
      <c r="F153" s="354" t="s">
        <v>725</v>
      </c>
      <c r="G153" s="301"/>
      <c r="H153" s="353" t="s">
        <v>786</v>
      </c>
      <c r="I153" s="353" t="s">
        <v>727</v>
      </c>
      <c r="J153" s="353" t="s">
        <v>776</v>
      </c>
      <c r="K153" s="349"/>
    </row>
    <row r="154" s="1" customFormat="1" ht="15" customHeight="1">
      <c r="B154" s="326"/>
      <c r="C154" s="353" t="s">
        <v>730</v>
      </c>
      <c r="D154" s="301"/>
      <c r="E154" s="301"/>
      <c r="F154" s="354" t="s">
        <v>731</v>
      </c>
      <c r="G154" s="301"/>
      <c r="H154" s="353" t="s">
        <v>765</v>
      </c>
      <c r="I154" s="353" t="s">
        <v>727</v>
      </c>
      <c r="J154" s="353">
        <v>50</v>
      </c>
      <c r="K154" s="349"/>
    </row>
    <row r="155" s="1" customFormat="1" ht="15" customHeight="1">
      <c r="B155" s="326"/>
      <c r="C155" s="353" t="s">
        <v>733</v>
      </c>
      <c r="D155" s="301"/>
      <c r="E155" s="301"/>
      <c r="F155" s="354" t="s">
        <v>725</v>
      </c>
      <c r="G155" s="301"/>
      <c r="H155" s="353" t="s">
        <v>765</v>
      </c>
      <c r="I155" s="353" t="s">
        <v>735</v>
      </c>
      <c r="J155" s="353"/>
      <c r="K155" s="349"/>
    </row>
    <row r="156" s="1" customFormat="1" ht="15" customHeight="1">
      <c r="B156" s="326"/>
      <c r="C156" s="353" t="s">
        <v>744</v>
      </c>
      <c r="D156" s="301"/>
      <c r="E156" s="301"/>
      <c r="F156" s="354" t="s">
        <v>731</v>
      </c>
      <c r="G156" s="301"/>
      <c r="H156" s="353" t="s">
        <v>765</v>
      </c>
      <c r="I156" s="353" t="s">
        <v>727</v>
      </c>
      <c r="J156" s="353">
        <v>50</v>
      </c>
      <c r="K156" s="349"/>
    </row>
    <row r="157" s="1" customFormat="1" ht="15" customHeight="1">
      <c r="B157" s="326"/>
      <c r="C157" s="353" t="s">
        <v>752</v>
      </c>
      <c r="D157" s="301"/>
      <c r="E157" s="301"/>
      <c r="F157" s="354" t="s">
        <v>731</v>
      </c>
      <c r="G157" s="301"/>
      <c r="H157" s="353" t="s">
        <v>765</v>
      </c>
      <c r="I157" s="353" t="s">
        <v>727</v>
      </c>
      <c r="J157" s="353">
        <v>50</v>
      </c>
      <c r="K157" s="349"/>
    </row>
    <row r="158" s="1" customFormat="1" ht="15" customHeight="1">
      <c r="B158" s="326"/>
      <c r="C158" s="353" t="s">
        <v>750</v>
      </c>
      <c r="D158" s="301"/>
      <c r="E158" s="301"/>
      <c r="F158" s="354" t="s">
        <v>731</v>
      </c>
      <c r="G158" s="301"/>
      <c r="H158" s="353" t="s">
        <v>765</v>
      </c>
      <c r="I158" s="353" t="s">
        <v>727</v>
      </c>
      <c r="J158" s="353">
        <v>50</v>
      </c>
      <c r="K158" s="349"/>
    </row>
    <row r="159" s="1" customFormat="1" ht="15" customHeight="1">
      <c r="B159" s="326"/>
      <c r="C159" s="353" t="s">
        <v>94</v>
      </c>
      <c r="D159" s="301"/>
      <c r="E159" s="301"/>
      <c r="F159" s="354" t="s">
        <v>725</v>
      </c>
      <c r="G159" s="301"/>
      <c r="H159" s="353" t="s">
        <v>787</v>
      </c>
      <c r="I159" s="353" t="s">
        <v>727</v>
      </c>
      <c r="J159" s="353" t="s">
        <v>788</v>
      </c>
      <c r="K159" s="349"/>
    </row>
    <row r="160" s="1" customFormat="1" ht="15" customHeight="1">
      <c r="B160" s="326"/>
      <c r="C160" s="353" t="s">
        <v>789</v>
      </c>
      <c r="D160" s="301"/>
      <c r="E160" s="301"/>
      <c r="F160" s="354" t="s">
        <v>725</v>
      </c>
      <c r="G160" s="301"/>
      <c r="H160" s="353" t="s">
        <v>790</v>
      </c>
      <c r="I160" s="353" t="s">
        <v>760</v>
      </c>
      <c r="J160" s="353"/>
      <c r="K160" s="349"/>
    </row>
    <row r="161" s="1" customFormat="1" ht="15" customHeight="1">
      <c r="B161" s="355"/>
      <c r="C161" s="335"/>
      <c r="D161" s="335"/>
      <c r="E161" s="335"/>
      <c r="F161" s="335"/>
      <c r="G161" s="335"/>
      <c r="H161" s="335"/>
      <c r="I161" s="335"/>
      <c r="J161" s="335"/>
      <c r="K161" s="356"/>
    </row>
    <row r="162" s="1" customFormat="1" ht="18.75" customHeight="1">
      <c r="B162" s="337"/>
      <c r="C162" s="347"/>
      <c r="D162" s="347"/>
      <c r="E162" s="347"/>
      <c r="F162" s="357"/>
      <c r="G162" s="347"/>
      <c r="H162" s="347"/>
      <c r="I162" s="347"/>
      <c r="J162" s="347"/>
      <c r="K162" s="337"/>
    </row>
    <row r="163" s="1" customFormat="1" ht="18.75" customHeight="1">
      <c r="B163" s="309"/>
      <c r="C163" s="309"/>
      <c r="D163" s="309"/>
      <c r="E163" s="309"/>
      <c r="F163" s="309"/>
      <c r="G163" s="309"/>
      <c r="H163" s="309"/>
      <c r="I163" s="309"/>
      <c r="J163" s="309"/>
      <c r="K163" s="309"/>
    </row>
    <row r="164" s="1" customFormat="1" ht="7.5" customHeight="1">
      <c r="B164" s="288"/>
      <c r="C164" s="289"/>
      <c r="D164" s="289"/>
      <c r="E164" s="289"/>
      <c r="F164" s="289"/>
      <c r="G164" s="289"/>
      <c r="H164" s="289"/>
      <c r="I164" s="289"/>
      <c r="J164" s="289"/>
      <c r="K164" s="290"/>
    </row>
    <row r="165" s="1" customFormat="1" ht="45" customHeight="1">
      <c r="B165" s="291"/>
      <c r="C165" s="292" t="s">
        <v>791</v>
      </c>
      <c r="D165" s="292"/>
      <c r="E165" s="292"/>
      <c r="F165" s="292"/>
      <c r="G165" s="292"/>
      <c r="H165" s="292"/>
      <c r="I165" s="292"/>
      <c r="J165" s="292"/>
      <c r="K165" s="293"/>
    </row>
    <row r="166" s="1" customFormat="1" ht="17.25" customHeight="1">
      <c r="B166" s="291"/>
      <c r="C166" s="316" t="s">
        <v>719</v>
      </c>
      <c r="D166" s="316"/>
      <c r="E166" s="316"/>
      <c r="F166" s="316" t="s">
        <v>720</v>
      </c>
      <c r="G166" s="358"/>
      <c r="H166" s="359" t="s">
        <v>54</v>
      </c>
      <c r="I166" s="359" t="s">
        <v>57</v>
      </c>
      <c r="J166" s="316" t="s">
        <v>721</v>
      </c>
      <c r="K166" s="293"/>
    </row>
    <row r="167" s="1" customFormat="1" ht="17.25" customHeight="1">
      <c r="B167" s="294"/>
      <c r="C167" s="318" t="s">
        <v>722</v>
      </c>
      <c r="D167" s="318"/>
      <c r="E167" s="318"/>
      <c r="F167" s="319" t="s">
        <v>723</v>
      </c>
      <c r="G167" s="360"/>
      <c r="H167" s="361"/>
      <c r="I167" s="361"/>
      <c r="J167" s="318" t="s">
        <v>724</v>
      </c>
      <c r="K167" s="296"/>
    </row>
    <row r="168" s="1" customFormat="1" ht="5.25" customHeight="1">
      <c r="B168" s="326"/>
      <c r="C168" s="321"/>
      <c r="D168" s="321"/>
      <c r="E168" s="321"/>
      <c r="F168" s="321"/>
      <c r="G168" s="322"/>
      <c r="H168" s="321"/>
      <c r="I168" s="321"/>
      <c r="J168" s="321"/>
      <c r="K168" s="349"/>
    </row>
    <row r="169" s="1" customFormat="1" ht="15" customHeight="1">
      <c r="B169" s="326"/>
      <c r="C169" s="301" t="s">
        <v>728</v>
      </c>
      <c r="D169" s="301"/>
      <c r="E169" s="301"/>
      <c r="F169" s="324" t="s">
        <v>725</v>
      </c>
      <c r="G169" s="301"/>
      <c r="H169" s="301" t="s">
        <v>765</v>
      </c>
      <c r="I169" s="301" t="s">
        <v>727</v>
      </c>
      <c r="J169" s="301">
        <v>120</v>
      </c>
      <c r="K169" s="349"/>
    </row>
    <row r="170" s="1" customFormat="1" ht="15" customHeight="1">
      <c r="B170" s="326"/>
      <c r="C170" s="301" t="s">
        <v>774</v>
      </c>
      <c r="D170" s="301"/>
      <c r="E170" s="301"/>
      <c r="F170" s="324" t="s">
        <v>725</v>
      </c>
      <c r="G170" s="301"/>
      <c r="H170" s="301" t="s">
        <v>775</v>
      </c>
      <c r="I170" s="301" t="s">
        <v>727</v>
      </c>
      <c r="J170" s="301" t="s">
        <v>776</v>
      </c>
      <c r="K170" s="349"/>
    </row>
    <row r="171" s="1" customFormat="1" ht="15" customHeight="1">
      <c r="B171" s="326"/>
      <c r="C171" s="301" t="s">
        <v>673</v>
      </c>
      <c r="D171" s="301"/>
      <c r="E171" s="301"/>
      <c r="F171" s="324" t="s">
        <v>725</v>
      </c>
      <c r="G171" s="301"/>
      <c r="H171" s="301" t="s">
        <v>792</v>
      </c>
      <c r="I171" s="301" t="s">
        <v>727</v>
      </c>
      <c r="J171" s="301" t="s">
        <v>776</v>
      </c>
      <c r="K171" s="349"/>
    </row>
    <row r="172" s="1" customFormat="1" ht="15" customHeight="1">
      <c r="B172" s="326"/>
      <c r="C172" s="301" t="s">
        <v>730</v>
      </c>
      <c r="D172" s="301"/>
      <c r="E172" s="301"/>
      <c r="F172" s="324" t="s">
        <v>731</v>
      </c>
      <c r="G172" s="301"/>
      <c r="H172" s="301" t="s">
        <v>792</v>
      </c>
      <c r="I172" s="301" t="s">
        <v>727</v>
      </c>
      <c r="J172" s="301">
        <v>50</v>
      </c>
      <c r="K172" s="349"/>
    </row>
    <row r="173" s="1" customFormat="1" ht="15" customHeight="1">
      <c r="B173" s="326"/>
      <c r="C173" s="301" t="s">
        <v>733</v>
      </c>
      <c r="D173" s="301"/>
      <c r="E173" s="301"/>
      <c r="F173" s="324" t="s">
        <v>725</v>
      </c>
      <c r="G173" s="301"/>
      <c r="H173" s="301" t="s">
        <v>792</v>
      </c>
      <c r="I173" s="301" t="s">
        <v>735</v>
      </c>
      <c r="J173" s="301"/>
      <c r="K173" s="349"/>
    </row>
    <row r="174" s="1" customFormat="1" ht="15" customHeight="1">
      <c r="B174" s="326"/>
      <c r="C174" s="301" t="s">
        <v>744</v>
      </c>
      <c r="D174" s="301"/>
      <c r="E174" s="301"/>
      <c r="F174" s="324" t="s">
        <v>731</v>
      </c>
      <c r="G174" s="301"/>
      <c r="H174" s="301" t="s">
        <v>792</v>
      </c>
      <c r="I174" s="301" t="s">
        <v>727</v>
      </c>
      <c r="J174" s="301">
        <v>50</v>
      </c>
      <c r="K174" s="349"/>
    </row>
    <row r="175" s="1" customFormat="1" ht="15" customHeight="1">
      <c r="B175" s="326"/>
      <c r="C175" s="301" t="s">
        <v>752</v>
      </c>
      <c r="D175" s="301"/>
      <c r="E175" s="301"/>
      <c r="F175" s="324" t="s">
        <v>731</v>
      </c>
      <c r="G175" s="301"/>
      <c r="H175" s="301" t="s">
        <v>792</v>
      </c>
      <c r="I175" s="301" t="s">
        <v>727</v>
      </c>
      <c r="J175" s="301">
        <v>50</v>
      </c>
      <c r="K175" s="349"/>
    </row>
    <row r="176" s="1" customFormat="1" ht="15" customHeight="1">
      <c r="B176" s="326"/>
      <c r="C176" s="301" t="s">
        <v>750</v>
      </c>
      <c r="D176" s="301"/>
      <c r="E176" s="301"/>
      <c r="F176" s="324" t="s">
        <v>731</v>
      </c>
      <c r="G176" s="301"/>
      <c r="H176" s="301" t="s">
        <v>792</v>
      </c>
      <c r="I176" s="301" t="s">
        <v>727</v>
      </c>
      <c r="J176" s="301">
        <v>50</v>
      </c>
      <c r="K176" s="349"/>
    </row>
    <row r="177" s="1" customFormat="1" ht="15" customHeight="1">
      <c r="B177" s="326"/>
      <c r="C177" s="301" t="s">
        <v>99</v>
      </c>
      <c r="D177" s="301"/>
      <c r="E177" s="301"/>
      <c r="F177" s="324" t="s">
        <v>725</v>
      </c>
      <c r="G177" s="301"/>
      <c r="H177" s="301" t="s">
        <v>793</v>
      </c>
      <c r="I177" s="301" t="s">
        <v>794</v>
      </c>
      <c r="J177" s="301"/>
      <c r="K177" s="349"/>
    </row>
    <row r="178" s="1" customFormat="1" ht="15" customHeight="1">
      <c r="B178" s="326"/>
      <c r="C178" s="301" t="s">
        <v>57</v>
      </c>
      <c r="D178" s="301"/>
      <c r="E178" s="301"/>
      <c r="F178" s="324" t="s">
        <v>725</v>
      </c>
      <c r="G178" s="301"/>
      <c r="H178" s="301" t="s">
        <v>795</v>
      </c>
      <c r="I178" s="301" t="s">
        <v>796</v>
      </c>
      <c r="J178" s="301">
        <v>1</v>
      </c>
      <c r="K178" s="349"/>
    </row>
    <row r="179" s="1" customFormat="1" ht="15" customHeight="1">
      <c r="B179" s="326"/>
      <c r="C179" s="301" t="s">
        <v>53</v>
      </c>
      <c r="D179" s="301"/>
      <c r="E179" s="301"/>
      <c r="F179" s="324" t="s">
        <v>725</v>
      </c>
      <c r="G179" s="301"/>
      <c r="H179" s="301" t="s">
        <v>797</v>
      </c>
      <c r="I179" s="301" t="s">
        <v>727</v>
      </c>
      <c r="J179" s="301">
        <v>20</v>
      </c>
      <c r="K179" s="349"/>
    </row>
    <row r="180" s="1" customFormat="1" ht="15" customHeight="1">
      <c r="B180" s="326"/>
      <c r="C180" s="301" t="s">
        <v>54</v>
      </c>
      <c r="D180" s="301"/>
      <c r="E180" s="301"/>
      <c r="F180" s="324" t="s">
        <v>725</v>
      </c>
      <c r="G180" s="301"/>
      <c r="H180" s="301" t="s">
        <v>798</v>
      </c>
      <c r="I180" s="301" t="s">
        <v>727</v>
      </c>
      <c r="J180" s="301">
        <v>255</v>
      </c>
      <c r="K180" s="349"/>
    </row>
    <row r="181" s="1" customFormat="1" ht="15" customHeight="1">
      <c r="B181" s="326"/>
      <c r="C181" s="301" t="s">
        <v>100</v>
      </c>
      <c r="D181" s="301"/>
      <c r="E181" s="301"/>
      <c r="F181" s="324" t="s">
        <v>725</v>
      </c>
      <c r="G181" s="301"/>
      <c r="H181" s="301" t="s">
        <v>689</v>
      </c>
      <c r="I181" s="301" t="s">
        <v>727</v>
      </c>
      <c r="J181" s="301">
        <v>10</v>
      </c>
      <c r="K181" s="349"/>
    </row>
    <row r="182" s="1" customFormat="1" ht="15" customHeight="1">
      <c r="B182" s="326"/>
      <c r="C182" s="301" t="s">
        <v>101</v>
      </c>
      <c r="D182" s="301"/>
      <c r="E182" s="301"/>
      <c r="F182" s="324" t="s">
        <v>725</v>
      </c>
      <c r="G182" s="301"/>
      <c r="H182" s="301" t="s">
        <v>799</v>
      </c>
      <c r="I182" s="301" t="s">
        <v>760</v>
      </c>
      <c r="J182" s="301"/>
      <c r="K182" s="349"/>
    </row>
    <row r="183" s="1" customFormat="1" ht="15" customHeight="1">
      <c r="B183" s="326"/>
      <c r="C183" s="301" t="s">
        <v>800</v>
      </c>
      <c r="D183" s="301"/>
      <c r="E183" s="301"/>
      <c r="F183" s="324" t="s">
        <v>725</v>
      </c>
      <c r="G183" s="301"/>
      <c r="H183" s="301" t="s">
        <v>801</v>
      </c>
      <c r="I183" s="301" t="s">
        <v>760</v>
      </c>
      <c r="J183" s="301"/>
      <c r="K183" s="349"/>
    </row>
    <row r="184" s="1" customFormat="1" ht="15" customHeight="1">
      <c r="B184" s="326"/>
      <c r="C184" s="301" t="s">
        <v>789</v>
      </c>
      <c r="D184" s="301"/>
      <c r="E184" s="301"/>
      <c r="F184" s="324" t="s">
        <v>725</v>
      </c>
      <c r="G184" s="301"/>
      <c r="H184" s="301" t="s">
        <v>802</v>
      </c>
      <c r="I184" s="301" t="s">
        <v>760</v>
      </c>
      <c r="J184" s="301"/>
      <c r="K184" s="349"/>
    </row>
    <row r="185" s="1" customFormat="1" ht="15" customHeight="1">
      <c r="B185" s="326"/>
      <c r="C185" s="301" t="s">
        <v>103</v>
      </c>
      <c r="D185" s="301"/>
      <c r="E185" s="301"/>
      <c r="F185" s="324" t="s">
        <v>731</v>
      </c>
      <c r="G185" s="301"/>
      <c r="H185" s="301" t="s">
        <v>803</v>
      </c>
      <c r="I185" s="301" t="s">
        <v>727</v>
      </c>
      <c r="J185" s="301">
        <v>50</v>
      </c>
      <c r="K185" s="349"/>
    </row>
    <row r="186" s="1" customFormat="1" ht="15" customHeight="1">
      <c r="B186" s="326"/>
      <c r="C186" s="301" t="s">
        <v>804</v>
      </c>
      <c r="D186" s="301"/>
      <c r="E186" s="301"/>
      <c r="F186" s="324" t="s">
        <v>731</v>
      </c>
      <c r="G186" s="301"/>
      <c r="H186" s="301" t="s">
        <v>805</v>
      </c>
      <c r="I186" s="301" t="s">
        <v>806</v>
      </c>
      <c r="J186" s="301"/>
      <c r="K186" s="349"/>
    </row>
    <row r="187" s="1" customFormat="1" ht="15" customHeight="1">
      <c r="B187" s="326"/>
      <c r="C187" s="301" t="s">
        <v>807</v>
      </c>
      <c r="D187" s="301"/>
      <c r="E187" s="301"/>
      <c r="F187" s="324" t="s">
        <v>731</v>
      </c>
      <c r="G187" s="301"/>
      <c r="H187" s="301" t="s">
        <v>808</v>
      </c>
      <c r="I187" s="301" t="s">
        <v>806</v>
      </c>
      <c r="J187" s="301"/>
      <c r="K187" s="349"/>
    </row>
    <row r="188" s="1" customFormat="1" ht="15" customHeight="1">
      <c r="B188" s="326"/>
      <c r="C188" s="301" t="s">
        <v>809</v>
      </c>
      <c r="D188" s="301"/>
      <c r="E188" s="301"/>
      <c r="F188" s="324" t="s">
        <v>731</v>
      </c>
      <c r="G188" s="301"/>
      <c r="H188" s="301" t="s">
        <v>810</v>
      </c>
      <c r="I188" s="301" t="s">
        <v>806</v>
      </c>
      <c r="J188" s="301"/>
      <c r="K188" s="349"/>
    </row>
    <row r="189" s="1" customFormat="1" ht="15" customHeight="1">
      <c r="B189" s="326"/>
      <c r="C189" s="362" t="s">
        <v>811</v>
      </c>
      <c r="D189" s="301"/>
      <c r="E189" s="301"/>
      <c r="F189" s="324" t="s">
        <v>731</v>
      </c>
      <c r="G189" s="301"/>
      <c r="H189" s="301" t="s">
        <v>812</v>
      </c>
      <c r="I189" s="301" t="s">
        <v>813</v>
      </c>
      <c r="J189" s="363" t="s">
        <v>814</v>
      </c>
      <c r="K189" s="349"/>
    </row>
    <row r="190" s="1" customFormat="1" ht="15" customHeight="1">
      <c r="B190" s="326"/>
      <c r="C190" s="362" t="s">
        <v>42</v>
      </c>
      <c r="D190" s="301"/>
      <c r="E190" s="301"/>
      <c r="F190" s="324" t="s">
        <v>725</v>
      </c>
      <c r="G190" s="301"/>
      <c r="H190" s="298" t="s">
        <v>815</v>
      </c>
      <c r="I190" s="301" t="s">
        <v>816</v>
      </c>
      <c r="J190" s="301"/>
      <c r="K190" s="349"/>
    </row>
    <row r="191" s="1" customFormat="1" ht="15" customHeight="1">
      <c r="B191" s="326"/>
      <c r="C191" s="362" t="s">
        <v>817</v>
      </c>
      <c r="D191" s="301"/>
      <c r="E191" s="301"/>
      <c r="F191" s="324" t="s">
        <v>725</v>
      </c>
      <c r="G191" s="301"/>
      <c r="H191" s="301" t="s">
        <v>818</v>
      </c>
      <c r="I191" s="301" t="s">
        <v>760</v>
      </c>
      <c r="J191" s="301"/>
      <c r="K191" s="349"/>
    </row>
    <row r="192" s="1" customFormat="1" ht="15" customHeight="1">
      <c r="B192" s="326"/>
      <c r="C192" s="362" t="s">
        <v>819</v>
      </c>
      <c r="D192" s="301"/>
      <c r="E192" s="301"/>
      <c r="F192" s="324" t="s">
        <v>725</v>
      </c>
      <c r="G192" s="301"/>
      <c r="H192" s="301" t="s">
        <v>820</v>
      </c>
      <c r="I192" s="301" t="s">
        <v>760</v>
      </c>
      <c r="J192" s="301"/>
      <c r="K192" s="349"/>
    </row>
    <row r="193" s="1" customFormat="1" ht="15" customHeight="1">
      <c r="B193" s="326"/>
      <c r="C193" s="362" t="s">
        <v>821</v>
      </c>
      <c r="D193" s="301"/>
      <c r="E193" s="301"/>
      <c r="F193" s="324" t="s">
        <v>731</v>
      </c>
      <c r="G193" s="301"/>
      <c r="H193" s="301" t="s">
        <v>822</v>
      </c>
      <c r="I193" s="301" t="s">
        <v>760</v>
      </c>
      <c r="J193" s="301"/>
      <c r="K193" s="349"/>
    </row>
    <row r="194" s="1" customFormat="1" ht="15" customHeight="1">
      <c r="B194" s="355"/>
      <c r="C194" s="364"/>
      <c r="D194" s="335"/>
      <c r="E194" s="335"/>
      <c r="F194" s="335"/>
      <c r="G194" s="335"/>
      <c r="H194" s="335"/>
      <c r="I194" s="335"/>
      <c r="J194" s="335"/>
      <c r="K194" s="356"/>
    </row>
    <row r="195" s="1" customFormat="1" ht="18.75" customHeight="1">
      <c r="B195" s="337"/>
      <c r="C195" s="347"/>
      <c r="D195" s="347"/>
      <c r="E195" s="347"/>
      <c r="F195" s="357"/>
      <c r="G195" s="347"/>
      <c r="H195" s="347"/>
      <c r="I195" s="347"/>
      <c r="J195" s="347"/>
      <c r="K195" s="337"/>
    </row>
    <row r="196" s="1" customFormat="1" ht="18.75" customHeight="1">
      <c r="B196" s="337"/>
      <c r="C196" s="347"/>
      <c r="D196" s="347"/>
      <c r="E196" s="347"/>
      <c r="F196" s="357"/>
      <c r="G196" s="347"/>
      <c r="H196" s="347"/>
      <c r="I196" s="347"/>
      <c r="J196" s="347"/>
      <c r="K196" s="337"/>
    </row>
    <row r="197" s="1" customFormat="1" ht="18.75" customHeight="1">
      <c r="B197" s="309"/>
      <c r="C197" s="309"/>
      <c r="D197" s="309"/>
      <c r="E197" s="309"/>
      <c r="F197" s="309"/>
      <c r="G197" s="309"/>
      <c r="H197" s="309"/>
      <c r="I197" s="309"/>
      <c r="J197" s="309"/>
      <c r="K197" s="309"/>
    </row>
    <row r="198" s="1" customFormat="1" ht="13.5">
      <c r="B198" s="288"/>
      <c r="C198" s="289"/>
      <c r="D198" s="289"/>
      <c r="E198" s="289"/>
      <c r="F198" s="289"/>
      <c r="G198" s="289"/>
      <c r="H198" s="289"/>
      <c r="I198" s="289"/>
      <c r="J198" s="289"/>
      <c r="K198" s="290"/>
    </row>
    <row r="199" s="1" customFormat="1" ht="21">
      <c r="B199" s="291"/>
      <c r="C199" s="292" t="s">
        <v>823</v>
      </c>
      <c r="D199" s="292"/>
      <c r="E199" s="292"/>
      <c r="F199" s="292"/>
      <c r="G199" s="292"/>
      <c r="H199" s="292"/>
      <c r="I199" s="292"/>
      <c r="J199" s="292"/>
      <c r="K199" s="293"/>
    </row>
    <row r="200" s="1" customFormat="1" ht="25.5" customHeight="1">
      <c r="B200" s="291"/>
      <c r="C200" s="365" t="s">
        <v>824</v>
      </c>
      <c r="D200" s="365"/>
      <c r="E200" s="365"/>
      <c r="F200" s="365" t="s">
        <v>825</v>
      </c>
      <c r="G200" s="366"/>
      <c r="H200" s="365" t="s">
        <v>826</v>
      </c>
      <c r="I200" s="365"/>
      <c r="J200" s="365"/>
      <c r="K200" s="293"/>
    </row>
    <row r="201" s="1" customFormat="1" ht="5.25" customHeight="1">
      <c r="B201" s="326"/>
      <c r="C201" s="321"/>
      <c r="D201" s="321"/>
      <c r="E201" s="321"/>
      <c r="F201" s="321"/>
      <c r="G201" s="347"/>
      <c r="H201" s="321"/>
      <c r="I201" s="321"/>
      <c r="J201" s="321"/>
      <c r="K201" s="349"/>
    </row>
    <row r="202" s="1" customFormat="1" ht="15" customHeight="1">
      <c r="B202" s="326"/>
      <c r="C202" s="301" t="s">
        <v>816</v>
      </c>
      <c r="D202" s="301"/>
      <c r="E202" s="301"/>
      <c r="F202" s="324" t="s">
        <v>43</v>
      </c>
      <c r="G202" s="301"/>
      <c r="H202" s="301" t="s">
        <v>827</v>
      </c>
      <c r="I202" s="301"/>
      <c r="J202" s="301"/>
      <c r="K202" s="349"/>
    </row>
    <row r="203" s="1" customFormat="1" ht="15" customHeight="1">
      <c r="B203" s="326"/>
      <c r="C203" s="301"/>
      <c r="D203" s="301"/>
      <c r="E203" s="301"/>
      <c r="F203" s="324" t="s">
        <v>44</v>
      </c>
      <c r="G203" s="301"/>
      <c r="H203" s="301" t="s">
        <v>828</v>
      </c>
      <c r="I203" s="301"/>
      <c r="J203" s="301"/>
      <c r="K203" s="349"/>
    </row>
    <row r="204" s="1" customFormat="1" ht="15" customHeight="1">
      <c r="B204" s="326"/>
      <c r="C204" s="301"/>
      <c r="D204" s="301"/>
      <c r="E204" s="301"/>
      <c r="F204" s="324" t="s">
        <v>47</v>
      </c>
      <c r="G204" s="301"/>
      <c r="H204" s="301" t="s">
        <v>829</v>
      </c>
      <c r="I204" s="301"/>
      <c r="J204" s="301"/>
      <c r="K204" s="349"/>
    </row>
    <row r="205" s="1" customFormat="1" ht="15" customHeight="1">
      <c r="B205" s="326"/>
      <c r="C205" s="301"/>
      <c r="D205" s="301"/>
      <c r="E205" s="301"/>
      <c r="F205" s="324" t="s">
        <v>45</v>
      </c>
      <c r="G205" s="301"/>
      <c r="H205" s="301" t="s">
        <v>830</v>
      </c>
      <c r="I205" s="301"/>
      <c r="J205" s="301"/>
      <c r="K205" s="349"/>
    </row>
    <row r="206" s="1" customFormat="1" ht="15" customHeight="1">
      <c r="B206" s="326"/>
      <c r="C206" s="301"/>
      <c r="D206" s="301"/>
      <c r="E206" s="301"/>
      <c r="F206" s="324" t="s">
        <v>46</v>
      </c>
      <c r="G206" s="301"/>
      <c r="H206" s="301" t="s">
        <v>831</v>
      </c>
      <c r="I206" s="301"/>
      <c r="J206" s="301"/>
      <c r="K206" s="349"/>
    </row>
    <row r="207" s="1" customFormat="1" ht="15" customHeight="1">
      <c r="B207" s="326"/>
      <c r="C207" s="301"/>
      <c r="D207" s="301"/>
      <c r="E207" s="301"/>
      <c r="F207" s="324"/>
      <c r="G207" s="301"/>
      <c r="H207" s="301"/>
      <c r="I207" s="301"/>
      <c r="J207" s="301"/>
      <c r="K207" s="349"/>
    </row>
    <row r="208" s="1" customFormat="1" ht="15" customHeight="1">
      <c r="B208" s="326"/>
      <c r="C208" s="301" t="s">
        <v>772</v>
      </c>
      <c r="D208" s="301"/>
      <c r="E208" s="301"/>
      <c r="F208" s="324" t="s">
        <v>79</v>
      </c>
      <c r="G208" s="301"/>
      <c r="H208" s="301" t="s">
        <v>832</v>
      </c>
      <c r="I208" s="301"/>
      <c r="J208" s="301"/>
      <c r="K208" s="349"/>
    </row>
    <row r="209" s="1" customFormat="1" ht="15" customHeight="1">
      <c r="B209" s="326"/>
      <c r="C209" s="301"/>
      <c r="D209" s="301"/>
      <c r="E209" s="301"/>
      <c r="F209" s="324" t="s">
        <v>669</v>
      </c>
      <c r="G209" s="301"/>
      <c r="H209" s="301" t="s">
        <v>670</v>
      </c>
      <c r="I209" s="301"/>
      <c r="J209" s="301"/>
      <c r="K209" s="349"/>
    </row>
    <row r="210" s="1" customFormat="1" ht="15" customHeight="1">
      <c r="B210" s="326"/>
      <c r="C210" s="301"/>
      <c r="D210" s="301"/>
      <c r="E210" s="301"/>
      <c r="F210" s="324" t="s">
        <v>667</v>
      </c>
      <c r="G210" s="301"/>
      <c r="H210" s="301" t="s">
        <v>833</v>
      </c>
      <c r="I210" s="301"/>
      <c r="J210" s="301"/>
      <c r="K210" s="349"/>
    </row>
    <row r="211" s="1" customFormat="1" ht="15" customHeight="1">
      <c r="B211" s="367"/>
      <c r="C211" s="301"/>
      <c r="D211" s="301"/>
      <c r="E211" s="301"/>
      <c r="F211" s="324" t="s">
        <v>671</v>
      </c>
      <c r="G211" s="362"/>
      <c r="H211" s="353" t="s">
        <v>672</v>
      </c>
      <c r="I211" s="353"/>
      <c r="J211" s="353"/>
      <c r="K211" s="368"/>
    </row>
    <row r="212" s="1" customFormat="1" ht="15" customHeight="1">
      <c r="B212" s="367"/>
      <c r="C212" s="301"/>
      <c r="D212" s="301"/>
      <c r="E212" s="301"/>
      <c r="F212" s="324" t="s">
        <v>111</v>
      </c>
      <c r="G212" s="362"/>
      <c r="H212" s="353" t="s">
        <v>834</v>
      </c>
      <c r="I212" s="353"/>
      <c r="J212" s="353"/>
      <c r="K212" s="368"/>
    </row>
    <row r="213" s="1" customFormat="1" ht="15" customHeight="1">
      <c r="B213" s="367"/>
      <c r="C213" s="301"/>
      <c r="D213" s="301"/>
      <c r="E213" s="301"/>
      <c r="F213" s="324"/>
      <c r="G213" s="362"/>
      <c r="H213" s="353"/>
      <c r="I213" s="353"/>
      <c r="J213" s="353"/>
      <c r="K213" s="368"/>
    </row>
    <row r="214" s="1" customFormat="1" ht="15" customHeight="1">
      <c r="B214" s="367"/>
      <c r="C214" s="301" t="s">
        <v>796</v>
      </c>
      <c r="D214" s="301"/>
      <c r="E214" s="301"/>
      <c r="F214" s="324">
        <v>1</v>
      </c>
      <c r="G214" s="362"/>
      <c r="H214" s="353" t="s">
        <v>835</v>
      </c>
      <c r="I214" s="353"/>
      <c r="J214" s="353"/>
      <c r="K214" s="368"/>
    </row>
    <row r="215" s="1" customFormat="1" ht="15" customHeight="1">
      <c r="B215" s="367"/>
      <c r="C215" s="301"/>
      <c r="D215" s="301"/>
      <c r="E215" s="301"/>
      <c r="F215" s="324">
        <v>2</v>
      </c>
      <c r="G215" s="362"/>
      <c r="H215" s="353" t="s">
        <v>836</v>
      </c>
      <c r="I215" s="353"/>
      <c r="J215" s="353"/>
      <c r="K215" s="368"/>
    </row>
    <row r="216" s="1" customFormat="1" ht="15" customHeight="1">
      <c r="B216" s="367"/>
      <c r="C216" s="301"/>
      <c r="D216" s="301"/>
      <c r="E216" s="301"/>
      <c r="F216" s="324">
        <v>3</v>
      </c>
      <c r="G216" s="362"/>
      <c r="H216" s="353" t="s">
        <v>837</v>
      </c>
      <c r="I216" s="353"/>
      <c r="J216" s="353"/>
      <c r="K216" s="368"/>
    </row>
    <row r="217" s="1" customFormat="1" ht="15" customHeight="1">
      <c r="B217" s="367"/>
      <c r="C217" s="301"/>
      <c r="D217" s="301"/>
      <c r="E217" s="301"/>
      <c r="F217" s="324">
        <v>4</v>
      </c>
      <c r="G217" s="362"/>
      <c r="H217" s="353" t="s">
        <v>838</v>
      </c>
      <c r="I217" s="353"/>
      <c r="J217" s="353"/>
      <c r="K217" s="368"/>
    </row>
    <row r="218" s="1" customFormat="1" ht="12.75" customHeight="1">
      <c r="B218" s="369"/>
      <c r="C218" s="370"/>
      <c r="D218" s="370"/>
      <c r="E218" s="370"/>
      <c r="F218" s="370"/>
      <c r="G218" s="370"/>
      <c r="H218" s="370"/>
      <c r="I218" s="370"/>
      <c r="J218" s="370"/>
      <c r="K218" s="37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Jakub Vilingr</dc:creator>
  <cp:lastModifiedBy>Jakub Vilingr</cp:lastModifiedBy>
  <dcterms:created xsi:type="dcterms:W3CDTF">2023-02-15T13:28:24Z</dcterms:created>
  <dcterms:modified xsi:type="dcterms:W3CDTF">2023-02-15T13:28:29Z</dcterms:modified>
</cp:coreProperties>
</file>